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7905" windowHeight="9765"/>
  </bookViews>
  <sheets>
    <sheet name="Table1" sheetId="1" r:id="rId1"/>
  </sheets>
  <definedNames>
    <definedName name="_xlnm._FilterDatabase" localSheetId="0" hidden="1">Table1!$A$6:$B$174</definedName>
    <definedName name="Z_14BDC7E5_2D9F_4134_ADBB_FC21B817255A_.wvu.FilterData" localSheetId="0" hidden="1">Table1!#REF!</definedName>
    <definedName name="Z_1578C322_F54D_4D61_9839_6379970D0E7A_.wvu.FilterData" localSheetId="0" hidden="1">Table1!$A$6:$B$174</definedName>
    <definedName name="Z_20C517D4_2CA9_4FF4_8A87_2894C19A4C90_.wvu.FilterData" localSheetId="0" hidden="1">Table1!$A$6:$B$174</definedName>
    <definedName name="Z_27FFAAC6_90A0_4A27_92F3_BF8C4F2AD4EF_.wvu.FilterData" localSheetId="0" hidden="1">Table1!$A$6:$B$174</definedName>
    <definedName name="Z_333E508B_B3B9_4F02_B0F8_E93D539EAD54_.wvu.FilterData" localSheetId="0" hidden="1">Table1!$A$6:$B$174</definedName>
    <definedName name="Z_333E508B_B3B9_4F02_B0F8_E93D539EAD54_.wvu.PrintArea" localSheetId="0" hidden="1">Table1!$A$6:$B$174</definedName>
    <definedName name="Z_333E508B_B3B9_4F02_B0F8_E93D539EAD54_.wvu.PrintTitles" localSheetId="0" hidden="1">Table1!#REF!</definedName>
    <definedName name="Z_48C53D35_BE1D_4009_89B1_1E0D36F3BF9E_.wvu.FilterData" localSheetId="0" hidden="1">Table1!$A$6:$B$174</definedName>
    <definedName name="Z_48C53D35_BE1D_4009_89B1_1E0D36F3BF9E_.wvu.PrintArea" localSheetId="0" hidden="1">Table1!$A$6:$B$174</definedName>
    <definedName name="Z_48C53D35_BE1D_4009_89B1_1E0D36F3BF9E_.wvu.PrintTitles" localSheetId="0" hidden="1">Table1!#REF!</definedName>
    <definedName name="Z_49219DB8_EB06_4505_8B6A_F413C56D00AD_.wvu.FilterData" localSheetId="0" hidden="1">Table1!#REF!</definedName>
    <definedName name="Z_4A1DFDDD_ED85_4A00_AF88_42EB3A8F1F5A_.wvu.FilterData" localSheetId="0" hidden="1">Table1!$A$6:$B$174</definedName>
    <definedName name="Z_50A4C116_B78D_4F56_8889_6E668096DCBB_.wvu.FilterData" localSheetId="0" hidden="1">Table1!$A$6:$B$174</definedName>
    <definedName name="Z_50D33D4B_5B17_44AF_A0EE_E2A54429279A_.wvu.FilterData" localSheetId="0" hidden="1">Table1!$A$6:$B$174</definedName>
    <definedName name="Z_5A3CCC71_FEF3_43BF_AA15_E600F78C3479_.wvu.FilterData" localSheetId="0" hidden="1">Table1!$A$6:$B$174</definedName>
    <definedName name="Z_5A3CCC71_FEF3_43BF_AA15_E600F78C3479_.wvu.PrintArea" localSheetId="0" hidden="1">Table1!$A$6:$B$174</definedName>
    <definedName name="Z_5A3CCC71_FEF3_43BF_AA15_E600F78C3479_.wvu.PrintTitles" localSheetId="0" hidden="1">Table1!#REF!</definedName>
    <definedName name="Z_5A3CCC71_FEF3_43BF_AA15_E600F78C3479_.wvu.Rows" localSheetId="0" hidden="1">Table1!#REF!</definedName>
    <definedName name="Z_73510616_A23E_4365_8BA3_A00BB0976B6C_.wvu.FilterData" localSheetId="0" hidden="1">Table1!#REF!</definedName>
    <definedName name="Z_73510616_A23E_4365_8BA3_A00BB0976B6C_.wvu.PrintTitles" localSheetId="0" hidden="1">Table1!#REF!</definedName>
    <definedName name="Z_74F899C2_6B72_46B5_B2B3_75180863993A_.wvu.FilterData" localSheetId="0" hidden="1">Table1!$A$6:$B$174</definedName>
    <definedName name="Z_753F8035_19F1_46AB_B849_EE021AB3FABA_.wvu.FilterData" localSheetId="0" hidden="1">Table1!$A$6:$B$174</definedName>
    <definedName name="Z_7931C1C8_4EB4_4B43_8470_94C013599F6F_.wvu.FilterData" localSheetId="0" hidden="1">Table1!$A$6:$B$174</definedName>
    <definedName name="Z_7BFE7861_72DE_4344_A00E_C5718E0113EB_.wvu.FilterData" localSheetId="0" hidden="1">Table1!$A$6:$B$174</definedName>
    <definedName name="Z_7C54A359_046C_416B_887C_622DA8EC3A84_.wvu.FilterData" localSheetId="0" hidden="1">Table1!$A$6:$B$174</definedName>
    <definedName name="Z_7E1FCA43_9FDD_483B_A72F_4D79B6190581_.wvu.FilterData" localSheetId="0" hidden="1">Table1!$A$6:$B$174</definedName>
    <definedName name="Z_86849D50_2E85_438F_84F7_EA62A1B29E15_.wvu.FilterData" localSheetId="0" hidden="1">Table1!$A$6:$B$174</definedName>
    <definedName name="Z_8B16288D_944E_4AA2_910F_67DDF21D227E_.wvu.FilterData" localSheetId="0" hidden="1">Table1!$A$6:$B$174</definedName>
    <definedName name="Z_8E142D9B_FF18_42A2_B21D_76A799D51A1E_.wvu.FilterData" localSheetId="0" hidden="1">Table1!$A$6:$B$174</definedName>
    <definedName name="Z_9A2F5CA3_0B2C_49B8_A8C5_3F74B85B5F25_.wvu.FilterData" localSheetId="0" hidden="1">Table1!$A$6:$B$174</definedName>
    <definedName name="Z_9A2F5CA3_0B2C_49B8_A8C5_3F74B85B5F25_.wvu.PrintArea" localSheetId="0" hidden="1">Table1!$A$6:$B$174</definedName>
    <definedName name="Z_9A2F5CA3_0B2C_49B8_A8C5_3F74B85B5F25_.wvu.PrintTitles" localSheetId="0" hidden="1">Table1!#REF!</definedName>
    <definedName name="Z_9D08D47E_5F99_4100_8D75_FF751E99FC19_.wvu.FilterData" localSheetId="0" hidden="1">Table1!$A$6:$B$174</definedName>
    <definedName name="Z_A2E13DEC_25E6_4388_8F5C_78F51C6CE8B3_.wvu.FilterData" localSheetId="0" hidden="1">Table1!$A$6:$B$174</definedName>
    <definedName name="Z_AB38DE60_FC21_4970_B178_2593C7EAB5EC_.wvu.FilterData" localSheetId="0" hidden="1">Table1!$A$6:$B$174</definedName>
    <definedName name="Z_BE62F12D_3C8B_43D8_921E_A727C8DA2B64_.wvu.FilterData" localSheetId="0" hidden="1">Table1!$A$6:$B$174</definedName>
    <definedName name="Z_C76CAF28_E1C6_423C_B242_8D27D1ACD5EB_.wvu.FilterData" localSheetId="0" hidden="1">Table1!$A$6:$B$174</definedName>
    <definedName name="Z_CC74768D_968C_4483_8A52_8E370A001149_.wvu.FilterData" localSheetId="0" hidden="1">Table1!$A$6:$B$174</definedName>
    <definedName name="Z_CFD8EEF4_44C3_4BF4_9F28_B7243117D02D_.wvu.FilterData" localSheetId="0" hidden="1">Table1!$A$6:$B$174</definedName>
    <definedName name="Z_D1154D2A_9EDB_485B_A480_1BAD5E007303_.wvu.FilterData" localSheetId="0" hidden="1">Table1!$A$6:$B$174</definedName>
    <definedName name="Z_D9167750_8FAE_4A45_B9C1_BE539C2445E0_.wvu.FilterData" localSheetId="0" hidden="1">Table1!#REF!</definedName>
    <definedName name="Z_DDD90459_00B6_4921_AB64_FA3CBEDAD4A0_.wvu.FilterData" localSheetId="0" hidden="1">Table1!$A$6:$B$174</definedName>
    <definedName name="Z_E1700582_F813_49A0_8837_FB907748DEB7_.wvu.FilterData" localSheetId="0" hidden="1">Table1!$A$6:$B$174</definedName>
    <definedName name="Z_E5C1E19E_09E4_4E2C_938C_868E1F4635CB_.wvu.FilterData" localSheetId="0" hidden="1">Table1!$A$6:$B$174</definedName>
    <definedName name="Z_E713A2C6_03D6_4BBA_BF07_8C39D7C5CECA_.wvu.FilterData" localSheetId="0" hidden="1">Table1!$A$6:$B$174</definedName>
    <definedName name="Z_EAF3F0C0_BB70_40E0_A085_DC747F743E97_.wvu.FilterData" localSheetId="0" hidden="1">Table1!$A$6:$B$174</definedName>
    <definedName name="Z_F6A317E6_D843_44F5_B5BA_4DEB52A84A18_.wvu.FilterData" localSheetId="0" hidden="1">Table1!$A$6:$B$174</definedName>
    <definedName name="Z_F83439DF_CAB5_419D_AEAF_27EFB8C4343A_.wvu.FilterData" localSheetId="0" hidden="1">Table1!$A$6:$B$174</definedName>
    <definedName name="_xlnm.Print_Titles" localSheetId="0">Table1!$5:$5</definedName>
  </definedNames>
  <calcPr calcId="125725"/>
  <customWorkbookViews>
    <customWorkbookView name="Глаголева - Личное представление" guid="{48C53D35-BE1D-4009-89B1-1E0D36F3BF9E}" mergeInterval="0" personalView="1" xWindow="9" yWindow="31" windowWidth="1196" windowHeight="490" activeSheetId="1"/>
    <customWorkbookView name="Елена Валерьевна Данилюк - Личное представление" guid="{14BDC7E5-2D9F-4134-ADBB-FC21B817255A}" mergeInterval="0" personalView="1" maximized="1" xWindow="1" yWindow="1" windowWidth="1402" windowHeight="571" activeSheetId="1"/>
    <customWorkbookView name="Виктория Викторовна Ионова - Личное представление" guid="{73510616-A23E-4365-8BA3-A00BB0976B6C}" mergeInterval="0" personalView="1" xWindow="9" yWindow="31" windowWidth="1424" windowHeight="631"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chernecova - Личное представление" guid="{86849D50-2E85-438F-84F7-EA62A1B29E15}" mergeInterval="0" personalView="1" maximized="1" xWindow="1" yWindow="1" windowWidth="1436" windowHeight="670" activeSheetId="1"/>
    <customWorkbookView name="smirnov - Личное представление" guid="{333E508B-B3B9-4F02-B0F8-E93D539EAD54}" mergeInterval="0" personalView="1" maximized="1" xWindow="1" yWindow="1" windowWidth="1436" windowHeight="670"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s>
</workbook>
</file>

<file path=xl/calcChain.xml><?xml version="1.0" encoding="utf-8"?>
<calcChain xmlns="http://schemas.openxmlformats.org/spreadsheetml/2006/main">
  <c r="C10" i="1"/>
  <c r="C118" l="1"/>
  <c r="C114" s="1"/>
  <c r="C55" l="1"/>
  <c r="C30" l="1"/>
  <c r="C33"/>
  <c r="C89" l="1"/>
  <c r="C59" l="1"/>
  <c r="C171" l="1"/>
  <c r="C163"/>
  <c r="C145"/>
  <c r="C25"/>
  <c r="C17"/>
  <c r="C12"/>
  <c r="C9"/>
  <c r="C77"/>
  <c r="C72"/>
  <c r="C68"/>
  <c r="C81"/>
  <c r="C95"/>
  <c r="C98"/>
  <c r="C120" l="1"/>
  <c r="C113" s="1"/>
  <c r="C112" s="1"/>
  <c r="C23"/>
  <c r="C8"/>
  <c r="C67"/>
  <c r="C58" s="1"/>
  <c r="C37" l="1"/>
  <c r="C29" l="1"/>
  <c r="C7" s="1"/>
  <c r="C6" l="1"/>
  <c r="C174" s="1"/>
</calcChain>
</file>

<file path=xl/sharedStrings.xml><?xml version="1.0" encoding="utf-8"?>
<sst xmlns="http://schemas.openxmlformats.org/spreadsheetml/2006/main" count="344" uniqueCount="342">
  <si>
    <t/>
  </si>
  <si>
    <t>рублей</t>
  </si>
  <si>
    <t>Наименование</t>
  </si>
  <si>
    <t>Код бюджетной классификации Российской Федерации</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</si>
  <si>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</si>
  <si>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</si>
  <si>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</si>
  <si>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</si>
  <si>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</si>
  <si>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</si>
  <si>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</si>
  <si>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</si>
  <si>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</si>
  <si>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</si>
  <si>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</si>
  <si>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Акцизы на пиво, производимое на территории Российской Федерации</t>
  </si>
  <si>
    <t>000 1 03 02100 01 0000 110</t>
  </si>
  <si>
    <t>НАЛОГИ НА ИМУЩЕСТВО</t>
  </si>
  <si>
    <t>000 1 06 00000 00 0000 000</t>
  </si>
  <si>
    <t>Налог на имущество организаций по имуществу, не входящему в Единую систему газоснабжения</t>
  </si>
  <si>
    <t>000 1 06 02010 02 0000 110</t>
  </si>
  <si>
    <t>Транспортный налог</t>
  </si>
  <si>
    <t>000 1 06 04000 02 0000 110</t>
  </si>
  <si>
    <t>Налог на игорный бизнес</t>
  </si>
  <si>
    <t>000 1 06 05000 02 0000 110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</si>
  <si>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</si>
  <si>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</si>
  <si>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</si>
  <si>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</si>
  <si>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Сборы за пользование объектами животного мира и за пользование объектами водных биологических ресурсов</t>
  </si>
  <si>
    <t>000 1 07 04000 01 0000 110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</si>
  <si>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</si>
  <si>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</si>
  <si>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</si>
  <si>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</si>
  <si>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политических партий и региональных отделений политических партий</t>
  </si>
  <si>
    <t>000 1 08 07120 01 0000 110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</si>
  <si>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</si>
  <si>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000 1 08 07130 01 0000 110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</si>
  <si>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</si>
  <si>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</si>
  <si>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</si>
  <si>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</si>
  <si>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</si>
  <si>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</si>
  <si>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</si>
  <si>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</si>
  <si>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</si>
  <si>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</si>
  <si>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</si>
  <si>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</si>
  <si>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</si>
  <si>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</si>
  <si>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</si>
  <si>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ПЛАТЕЖИ ПРИ ПОЛЬЗОВАНИИ ПРИРОДНЫМИ РЕСУРСАМИ</t>
  </si>
  <si>
    <t>000 1 12 00000 00 0000 000</t>
  </si>
  <si>
    <t>ДОХОДЫ ОТ ОКАЗАНИЯ ПЛАТНЫХ УСЛУГ (РАБОТ) И КОМПЕНСАЦИИ ЗАТРАТ ГОСУДАРСТВА</t>
  </si>
  <si>
    <t>000 1 13 00000 00 0000 000</t>
  </si>
  <si>
    <t>Прочие доходы от оказания платных услуг (работ) получателями средств бюджетов субъектов Российской Федерации</t>
  </si>
  <si>
    <t>000 1 13 01992 02 0000 130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</si>
  <si>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</si>
  <si>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</si>
  <si>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ДОХОДЫ ОТ ПРОДАЖИ МАТЕРИАЛЬНЫХ И НЕМАТЕРИАЛЬНЫХ АКТИВОВ</t>
  </si>
  <si>
    <t>000 1 14 00000 00 0000 000</t>
  </si>
  <si>
    <t>000 1 14 02023 02 0000 410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</si>
  <si>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</si>
  <si>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</si>
  <si>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</si>
  <si>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</si>
  <si>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Сборы, вносимые заказчиками документации, подлежащей государственной экологической экспертизе, организация и проведение которой осуществляется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</si>
  <si>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000 1 15 07020 01 0000 140</t>
  </si>
  <si>
    <t>ШТРАФЫ, САНКЦИИ, ВОЗМЕЩЕНИЕ УЩЕРБА</t>
  </si>
  <si>
    <t>000 1 16 00000 00 0000 000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</si>
  <si>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</si>
  <si>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000 1 16 02030 02 0000 140</t>
  </si>
  <si>
    <t>Денежные взыскания (штрафы) за нарушение бюджетного законодательства (в части бюджетов субъектов Российской Федерации)</t>
  </si>
  <si>
    <t>000 1 16 18020 02 0000 140</t>
  </si>
  <si>
    <t>Денежные взыскания (штрафы) за нарушение законодательства Российской Федерации о пожарной безопасности</t>
  </si>
  <si>
    <t>000 1 16 27000 01 0000 140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</si>
  <si>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</si>
  <si>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000 1 16 30012 01 0000 140</t>
  </si>
  <si>
    <t>Денежные взыскания (штрафы) за нарушение законодательства Российской Федерации о безопасности дорожного движения</t>
  </si>
  <si>
    <t>000 1 16 30020 01 0000 140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</si>
  <si>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</si>
  <si>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000 1 16 32000 02 0000 140</t>
  </si>
  <si>
    <t>000 1 16 33020 02 0000 140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</si>
  <si>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</si>
  <si>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000 1 16 37020 02 0000 140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</si>
  <si>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</si>
  <si>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</si>
  <si>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</si>
  <si>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</si>
  <si>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</si>
  <si>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</si>
  <si>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субъектов Российской Федерации на выравнивание бюджетной обеспеченности</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</si>
  <si>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</si>
  <si>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</si>
  <si>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</si>
  <si>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</si>
  <si>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</si>
  <si>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</si>
  <si>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</si>
  <si>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</si>
  <si>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</si>
  <si>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Иные межбюджетные трансферты</t>
  </si>
  <si>
    <t>ПРОЧИЕ БЕЗВОЗМЕЗДНЫЕ ПОСТУПЛЕНИЯ</t>
  </si>
  <si>
    <t>000 2 07 00000 00 0000 180</t>
  </si>
  <si>
    <t>Прочие безвозмездные поступления в бюджеты субъектов Российской Федерации</t>
  </si>
  <si>
    <t>000 2 07 02030 02 0000 180</t>
  </si>
  <si>
    <t>000 1 03 02230 01 0000 110</t>
  </si>
  <si>
    <t>000 1 03 02240 01 0000 110</t>
  </si>
  <si>
    <t>000 1 03 02250 01 0000 110</t>
  </si>
  <si>
    <t>000 1 13 01410 01 0000 130</t>
  </si>
  <si>
    <t>000 1 08 07380 01 0000 110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</si>
  <si>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</si>
  <si>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</si>
  <si>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</si>
  <si>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Прочие доходы от компенсации затрат бюджетов субъектов Российской Федерации</t>
  </si>
  <si>
    <t>000 1 13 02992 02 0000 130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</si>
  <si>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</si>
  <si>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</si>
  <si>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</si>
  <si>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</si>
  <si>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</si>
  <si>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</si>
  <si>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000 1 16 25086 02 0000 140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</si>
  <si>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</si>
  <si>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</si>
  <si>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</si>
  <si>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</si>
  <si>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</si>
  <si>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</si>
  <si>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</si>
  <si>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</si>
  <si>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</si>
  <si>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</si>
  <si>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</si>
  <si>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000 1 08 07010 01 0000 110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</si>
  <si>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</si>
  <si>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</si>
  <si>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</si>
  <si>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</si>
  <si>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</si>
  <si>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</si>
  <si>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</si>
  <si>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</si>
  <si>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000 1 01 02020 01 0000 110</t>
  </si>
  <si>
    <t>000 1 01 02030 01 0000 110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</si>
  <si>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</si>
  <si>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</si>
  <si>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Транспортный налог с организаций</t>
  </si>
  <si>
    <t>000 1 06 04011 02 0000 110</t>
  </si>
  <si>
    <t>Транспортный налог с физических лиц</t>
  </si>
  <si>
    <t>000 1 06 04012 02 0000 110</t>
  </si>
  <si>
    <t>Налог на добычу общераспространенных полезных ископаемых</t>
  </si>
  <si>
    <t>000 1 07 01020 01 0000 110</t>
  </si>
  <si>
    <t>Налог на добычу прочих полезных ископаемых (за исключением полезных ископаемых в виде природных алмазов)</t>
  </si>
  <si>
    <t>000 1 07 01030 01 0000 110</t>
  </si>
  <si>
    <t>Сбор за пользование объектами животного мира</t>
  </si>
  <si>
    <t>000 1 07 04010 01 0000 110</t>
  </si>
  <si>
    <t>Сбор за пользование объектами водных биологических ресурсов (исключая внутренние водные объекты)</t>
  </si>
  <si>
    <t>000 1 07 04020 01 0000 110</t>
  </si>
  <si>
    <t>Сбор за пользование объектами водных биологических ресурсов (по внутренним водным объектам)</t>
  </si>
  <si>
    <t>000 1 07 04030 01 0000 110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</si>
  <si>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</si>
  <si>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</si>
  <si>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</si>
  <si>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</si>
  <si>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</si>
  <si>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</si>
  <si>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</si>
  <si>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000 1 08 07262 01 0000 110</t>
  </si>
  <si>
    <t>ВСЕГО</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</si>
  <si>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</si>
  <si>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</si>
  <si>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</si>
  <si>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000 1 12 01010 01 0000 120</t>
  </si>
  <si>
    <t>000 1 12 01030 01 0000 120</t>
  </si>
  <si>
    <t>000 1 12 01040 01 0000 120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</si>
  <si>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</si>
  <si>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</si>
  <si>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</si>
  <si>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</si>
  <si>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</si>
  <si>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000 1 12 02052 01 0000 120</t>
  </si>
  <si>
    <t>Сборы за участие в конкурсе (аукционе) на право пользования участками недр местного значения</t>
  </si>
  <si>
    <t>000 1 12 02102 02 0000 120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</si>
  <si>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</si>
  <si>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</si>
  <si>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</si>
  <si>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</si>
  <si>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</si>
  <si>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</si>
  <si>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</si>
  <si>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</si>
  <si>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</si>
  <si>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000 1 13 02040 01 0000 130</t>
  </si>
  <si>
    <t>000 1 14 02022 02 0000 440</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</si>
  <si>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</si>
  <si>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</si>
  <si>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</si>
  <si>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поступающие в порядке возмещения бюджету субъекта Российской Федерации расходов, направленных на покрытие процессуальных издержек</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</si>
  <si>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</si>
  <si>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000 1 08 07282 01 0000 110</t>
  </si>
  <si>
    <t>Субсидия бюджетам субъектов Российской Федерации на поддержку отрасли культуры</t>
  </si>
  <si>
    <t>000 2 02 25519 02 0000 151</t>
  </si>
  <si>
    <t>000 2 02 25543 02 0000 151</t>
  </si>
  <si>
    <t>000 2 02 15001 02 0000 151</t>
  </si>
  <si>
    <t>000 2 02 15010 02 0000 151</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</si>
  <si>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</si>
  <si>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</si>
  <si>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000 2 02 15140 02 0000 151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</si>
  <si>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</si>
  <si>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000 2 02 25081 02 0000 151</t>
  </si>
  <si>
    <t>000 2 02 25541 02 0000 151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</si>
  <si>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</si>
  <si>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000 2 02 25382 02 0000 151</t>
  </si>
  <si>
    <t>000 2 02 35250 02 0000 151</t>
  </si>
  <si>
    <t>000 2 02 35220 02 0000 151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</si>
  <si>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</si>
  <si>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000 2 02 35240 02 0000 151</t>
  </si>
  <si>
    <t>000 2 02 35280 02 0000 151</t>
  </si>
  <si>
    <t>000 2 02 35118 02 0000 151</t>
  </si>
  <si>
    <t>000 2 02 35129 02 0000 151</t>
  </si>
  <si>
    <t>000 2 02 35128 02 0000 151</t>
  </si>
  <si>
    <t>000 2 02 35260 02 0000 151</t>
  </si>
  <si>
    <t>000 2 02 35290 02 0000 151</t>
  </si>
  <si>
    <t>000 2 02 35270 02 0000 151</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</si>
  <si>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</si>
  <si>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</si>
  <si>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000 2 02 35135 02 0000 151</t>
  </si>
  <si>
    <t>000 2 02 35485 02 0000 151</t>
  </si>
  <si>
    <t>000 2 02 35380 02 0000 151</t>
  </si>
  <si>
    <t>000 2 02 35137 02 0000 151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</si>
  <si>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</si>
  <si>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</si>
  <si>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</si>
  <si>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</si>
  <si>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</si>
  <si>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000 2 02 45142 02 0000 151</t>
  </si>
  <si>
    <t>000 2 02 45161 02 0000 151</t>
  </si>
  <si>
    <t>000 2 02 45197 02 0000 151</t>
  </si>
  <si>
    <t>000 2 02 10000 00 0000 151</t>
  </si>
  <si>
    <t>000 2 02 20000 00 0000 151</t>
  </si>
  <si>
    <t>000 2 02 30000 00 0000 151</t>
  </si>
  <si>
    <t>000 2 02 40000 00 0000 151</t>
  </si>
  <si>
    <t>Платежи при пользовании недрами</t>
  </si>
  <si>
    <t>Плата за негативное воздействие на окружающую среду</t>
  </si>
  <si>
    <t>000 1 12 01000 01 0000 120</t>
  </si>
  <si>
    <t>000 1 12 02000 01 0000 120</t>
  </si>
  <si>
    <t>000 1 12 04000 02 0000 120</t>
  </si>
  <si>
    <t>Плата за использование лесов</t>
  </si>
  <si>
    <t>000 1 03 02140 01 0000 110</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</si>
  <si>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</si>
  <si>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</si>
  <si>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000 1 16 26000 01 6000 140</t>
  </si>
  <si>
    <t>Денежные взыскания (штрафы) за нарушение законодательства о рекламе</t>
  </si>
  <si>
    <t>000 1 16 21020 02 0000 140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</si>
  <si>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</si>
  <si>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000 1 16 25082 02 0000 140</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</si>
  <si>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</si>
  <si>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</si>
  <si>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</si>
  <si>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</si>
  <si>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</si>
  <si>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</si>
  <si>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</si>
  <si>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000 2 02 25082 02 0000 151</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</si>
  <si>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</si>
  <si>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</si>
  <si>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000 2 02 20051 02 0000 151</t>
  </si>
  <si>
    <t>Субсидии бюджетам субъектов Российской Федерации на реализацию федеральных целевых программ</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</si>
  <si>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</si>
  <si>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</si>
  <si>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</si>
  <si>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000 2 02 25560 02 0000 151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</si>
  <si>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</si>
  <si>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</si>
  <si>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Субсидии бюджетам субъектов Российской Федерации на повышение продуктивности в молочном скотоводстве</t>
  </si>
  <si>
    <t>000 2 02 25542 02 0000 151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</si>
  <si>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</si>
  <si>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</si>
  <si>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</si>
  <si>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</si>
  <si>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выплату региональной доплаты к пенсии</t>
  </si>
  <si>
    <t>000 2 02 45153 02 0000 151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</si>
  <si>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</si>
  <si>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000 2 02 45136 02 0000 151</t>
  </si>
  <si>
    <t>000 2 07 02010 02 0000 180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</si>
  <si>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</si>
  <si>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</si>
  <si>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</si>
  <si>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000 1 13 01020 01 8000 130</t>
  </si>
  <si>
    <t>Плата за предоставление сведений из Единого государственного реестра недвижимости (при обращении через многофункциональные центры)</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</si>
  <si>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</si>
  <si>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000 1 08 07141 01 8000 110</t>
  </si>
  <si>
    <t>Государственная пошлина за выдачу свидетельства о государственной аккредитации региональной спортивной федерации</t>
  </si>
  <si>
    <t>000 1 08 07340 01 1000 110</t>
  </si>
  <si>
    <t>Налог, взимаемый в виде стоимости патента в связи с применением упрощенной системы налогообложения</t>
  </si>
  <si>
    <t>000 1 09 11010 02 0000 110</t>
  </si>
  <si>
    <t>000 1 09 00000 02 0000 110</t>
  </si>
  <si>
    <t>ЗАДОЛЖЕННОСТЬ И ПЕРЕРАСЧЕТЫ ПО ОТМЕНЕННЫМ НАЛОГАМ, СБОРАМ И ИНЫМ ОБЯЗАТЕЛЬНЫМ ПЛАТЕЖАМ</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</si>
  <si>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</si>
  <si>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</si>
  <si>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</si>
  <si>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000 2 02 25209 02 0000 151</t>
  </si>
  <si>
    <t>000 2 02 25027 02 0000 151</t>
  </si>
  <si>
    <t>000 2 02 25097 02 0000 151</t>
  </si>
  <si>
    <t>000 2 02 25558 02 0000 151</t>
  </si>
  <si>
    <t>000 2 02 25066 02 0000 151</t>
  </si>
  <si>
    <t>000 2 02 25515 02 0000 151</t>
  </si>
  <si>
    <t xml:space="preserve">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t>
  </si>
  <si>
    <t xml:space="preserve">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
</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</si>
  <si>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</si>
  <si>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</si>
  <si>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 xml:space="preserve">Субсидии бюджетам субъектов Российской Федерации на подготовку управленческих кадров для организаций народного хозяйства Российской Федерации
</t>
  </si>
  <si>
    <t>Распределение доходов областного бюджета по кодам классификации доходов бюджетов на 2017 год</t>
  </si>
  <si>
    <t>000 1 13 01031 01 8000 130</t>
  </si>
  <si>
    <t>000 2 02 25526 02 0000 151</t>
  </si>
  <si>
    <t>000 2 02 20077 02 0000 151</t>
  </si>
  <si>
    <t>000 2 02 45390 02 0000 151</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</si>
  <si>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</si>
  <si>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Субсидии бюджетам субъектов Российской Федерации на софинансирование капитальных вложений в объекты государственной (муниципальной) собственности
</t>
  </si>
  <si>
    <t xml:space="preserve">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t>
  </si>
  <si>
    <t xml:space="preserve">Межбюджетные трансферты, передаваемые бюджетам субъектов Российской Федерации на финансовое обеспечение дорожной деятельности
</t>
  </si>
  <si>
    <t>000 1 14 02022 02 0000 410</t>
  </si>
  <si>
    <t xml:space="preserve">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
</t>
  </si>
  <si>
    <t xml:space="preserve">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
</t>
  </si>
  <si>
    <t>000 1 14 02028 02 0000 410</t>
  </si>
  <si>
    <t xml:space="preserve">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t>
  </si>
  <si>
    <t xml:space="preserve">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
</t>
  </si>
  <si>
    <t>Налог с владельцев транспортных средств и налог на приобретение автотранспортных средств</t>
  </si>
  <si>
    <t>000 1 09 04020 02 0000 110</t>
  </si>
  <si>
    <t>Дотации бюджетам субъектов Российской Федерации за достижение наивысших темпов роста налогового потенциала</t>
  </si>
  <si>
    <t>000 2 02 15549 02 0000 151</t>
  </si>
  <si>
    <t>Сумма</t>
  </si>
  <si>
    <t xml:space="preserve">Приложение 5
к Закону Мурманской области
"Об областном бюджете на 2017 год
и на плановый период 2018 и 2019 годов"
</t>
  </si>
  <si>
    <t>Налог на доходы физических лиц с доходов, полученных физическими лицами в соответствии со статьей 228 Налогового кодекса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</si>
  <si>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</si>
  <si>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Единая субвенция бюджетам субъектов Российской Федерации и бюджету г. Байконура</t>
  </si>
  <si>
    <t>Дотации бюджету Мурманской области в целях обеспечения сбалансированности бюджета городского округа Мурманск</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</si>
  <si>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
</t>
  </si>
</sst>
</file>

<file path=xl/styles.xml><?xml version="1.0" encoding="utf-8"?>
<styleSheet xmlns="http://schemas.openxmlformats.org/spreadsheetml/2006/main">
  <fonts count="14">
    <font>
      <sz val="10"/>
      <color rgb="FF000000"/>
      <name val="Times New Roman"/>
      <family val="1"/>
      <charset val="204"/>
    </font>
    <font>
      <sz val="10"/>
      <name val="Times New Roman"/>
      <family val="1"/>
      <charset val="204"/>
    </font>
    <font>
      <sz val="10"/>
      <name val="Arial Cyr"/>
      <charset val="204"/>
    </font>
    <font>
      <sz val="12"/>
      <name val="Times New Roman"/>
      <family val="1"/>
      <charset val="204"/>
    </font>
    <font>
      <sz val="11"/>
      <color theme="1"/>
      <name val="Calibri"/>
      <family val="2"/>
      <charset val="204"/>
      <scheme val="minor"/>
    </font>
    <font>
      <b/>
      <sz val="10"/>
      <color rgb="FF000000"/>
      <name val="Times New Roman"/>
      <family val="1"/>
      <charset val="204"/>
    </font>
    <font>
      <b/>
      <sz val="12"/>
      <color rgb="FF000000"/>
      <name val="Times New Roman"/>
      <family val="1"/>
      <charset val="204"/>
    </font>
    <font>
      <b/>
      <i/>
      <sz val="10"/>
      <color rgb="FF000000"/>
      <name val="Times New Roman"/>
      <family val="1"/>
      <charset val="204"/>
    </font>
    <font>
      <sz val="10"/>
      <color theme="1"/>
      <name val="Times New Roman"/>
      <family val="1"/>
      <charset val="204"/>
    </font>
    <font>
      <sz val="10"/>
      <color rgb="FF000000"/>
      <name val="Times New Roman"/>
      <family val="1"/>
      <charset val="204"/>
    </font>
    <font>
      <sz val="8"/>
      <color rgb="FF000000"/>
      <name val="Arial"/>
      <family val="2"/>
      <charset val="204"/>
    </font>
    <font>
      <sz val="10"/>
      <color rgb="FF000000"/>
      <name val="Arial"/>
      <family val="2"/>
      <charset val="204"/>
    </font>
    <font>
      <b/>
      <sz val="10"/>
      <name val="Times New Roman"/>
      <family val="1"/>
      <charset val="204"/>
    </font>
    <font>
      <sz val="12"/>
      <color rgb="FF00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s>
  <cellStyleXfs count="7">
    <xf numFmtId="0" fontId="0" fillId="0" borderId="0">
      <alignment vertical="top" wrapText="1"/>
    </xf>
    <xf numFmtId="0" fontId="2" fillId="0" borderId="0"/>
    <xf numFmtId="0" fontId="4" fillId="0" borderId="0"/>
    <xf numFmtId="0" fontId="9" fillId="0" borderId="0">
      <alignment vertical="top" wrapText="1"/>
    </xf>
    <xf numFmtId="49" fontId="10" fillId="0" borderId="2">
      <alignment horizontal="center"/>
    </xf>
    <xf numFmtId="0" fontId="11" fillId="0" borderId="0">
      <alignment horizontal="left" vertical="top" wrapText="1"/>
    </xf>
    <xf numFmtId="4" fontId="11" fillId="0" borderId="3">
      <alignment horizontal="right" vertical="top" shrinkToFit="1"/>
    </xf>
  </cellStyleXfs>
  <cellXfs count="50">
    <xf numFmtId="0" fontId="0" fillId="0" borderId="0" xfId="0" applyFont="1" applyFill="1" applyAlignment="1">
      <alignment vertical="top" wrapText="1"/>
    </xf>
    <xf numFmtId="0" fontId="0" fillId="0" borderId="0" xfId="0" applyFont="1" applyFill="1" applyAlignment="1">
      <alignment vertical="top" wrapText="1"/>
    </xf>
    <xf numFmtId="0" fontId="5" fillId="0" borderId="0" xfId="0" applyFont="1" applyFill="1" applyAlignment="1">
      <alignment wrapText="1"/>
    </xf>
    <xf numFmtId="0" fontId="0" fillId="0" borderId="0" xfId="0" applyFont="1" applyFill="1" applyAlignment="1">
      <alignment wrapText="1"/>
    </xf>
    <xf numFmtId="4" fontId="0" fillId="0" borderId="0" xfId="0" applyNumberFormat="1" applyFont="1" applyFill="1" applyAlignment="1">
      <alignment wrapText="1"/>
    </xf>
    <xf numFmtId="0" fontId="7" fillId="0" borderId="0" xfId="0" applyFont="1" applyFill="1" applyAlignment="1">
      <alignment wrapText="1"/>
    </xf>
    <xf numFmtId="4" fontId="3" fillId="0" borderId="0" xfId="1" applyNumberFormat="1" applyFont="1" applyFill="1" applyAlignment="1">
      <alignment horizontal="right"/>
    </xf>
    <xf numFmtId="0" fontId="0" fillId="0" borderId="0" xfId="0" applyFont="1" applyFill="1" applyAlignment="1">
      <alignment vertical="top" wrapText="1"/>
    </xf>
    <xf numFmtId="0" fontId="0" fillId="0" borderId="0" xfId="0" applyNumberFormat="1" applyFont="1" applyFill="1" applyAlignment="1">
      <alignment horizontal="justify" wrapText="1"/>
    </xf>
    <xf numFmtId="0" fontId="0" fillId="0" borderId="0" xfId="0" applyFont="1" applyFill="1" applyAlignment="1">
      <alignment vertical="top" wrapText="1"/>
    </xf>
    <xf numFmtId="0" fontId="5" fillId="0" borderId="4" xfId="0" applyNumberFormat="1" applyFont="1" applyFill="1" applyBorder="1" applyAlignment="1">
      <alignment horizontal="justify" wrapText="1"/>
    </xf>
    <xf numFmtId="0" fontId="5" fillId="0" borderId="4" xfId="0" applyFont="1" applyFill="1" applyBorder="1" applyAlignment="1">
      <alignment horizontal="center" wrapText="1"/>
    </xf>
    <xf numFmtId="4" fontId="5" fillId="0" borderId="4" xfId="0" applyNumberFormat="1" applyFont="1" applyFill="1" applyBorder="1" applyAlignment="1">
      <alignment wrapText="1"/>
    </xf>
    <xf numFmtId="0" fontId="5" fillId="0" borderId="5" xfId="0" applyNumberFormat="1" applyFont="1" applyFill="1" applyBorder="1" applyAlignment="1">
      <alignment horizontal="justify" wrapText="1"/>
    </xf>
    <xf numFmtId="0" fontId="0" fillId="0" borderId="5" xfId="0" applyFont="1" applyFill="1" applyBorder="1" applyAlignment="1">
      <alignment horizontal="center" wrapText="1"/>
    </xf>
    <xf numFmtId="4" fontId="5" fillId="0" borderId="5" xfId="0" applyNumberFormat="1" applyFont="1" applyFill="1" applyBorder="1" applyAlignment="1">
      <alignment wrapText="1"/>
    </xf>
    <xf numFmtId="0" fontId="5" fillId="0" borderId="5" xfId="0" applyFont="1" applyFill="1" applyBorder="1" applyAlignment="1">
      <alignment horizontal="center" wrapText="1"/>
    </xf>
    <xf numFmtId="0" fontId="0" fillId="0" borderId="5" xfId="0" applyNumberFormat="1" applyFont="1" applyFill="1" applyBorder="1" applyAlignment="1">
      <alignment horizontal="justify" wrapText="1"/>
    </xf>
    <xf numFmtId="0" fontId="0" fillId="0" borderId="5" xfId="0" applyFill="1" applyBorder="1" applyAlignment="1">
      <alignment horizontal="center" wrapText="1"/>
    </xf>
    <xf numFmtId="4" fontId="0" fillId="0" borderId="5" xfId="0" applyNumberFormat="1" applyFont="1" applyFill="1" applyBorder="1" applyAlignment="1">
      <alignment wrapText="1"/>
    </xf>
    <xf numFmtId="0" fontId="0" fillId="0" borderId="5" xfId="0" applyNumberFormat="1" applyFont="1" applyFill="1" applyBorder="1" applyAlignment="1">
      <alignment horizontal="justify" vertical="top" wrapText="1"/>
    </xf>
    <xf numFmtId="0" fontId="0" fillId="0" borderId="5" xfId="0" applyNumberFormat="1" applyFill="1" applyBorder="1" applyAlignment="1">
      <alignment horizontal="justify" vertical="top" wrapText="1"/>
    </xf>
    <xf numFmtId="0" fontId="1" fillId="0" borderId="5" xfId="0" applyNumberFormat="1" applyFont="1" applyFill="1" applyBorder="1" applyAlignment="1">
      <alignment horizontal="justify" vertical="top" wrapText="1"/>
    </xf>
    <xf numFmtId="0" fontId="1" fillId="0" borderId="5" xfId="0" applyFont="1" applyFill="1" applyBorder="1" applyAlignment="1">
      <alignment horizontal="center" wrapText="1"/>
    </xf>
    <xf numFmtId="4" fontId="1" fillId="0" borderId="5" xfId="0" applyNumberFormat="1" applyFont="1" applyFill="1" applyBorder="1" applyAlignment="1"/>
    <xf numFmtId="49" fontId="1" fillId="0" borderId="5" xfId="0" applyNumberFormat="1" applyFont="1" applyFill="1" applyBorder="1" applyAlignment="1">
      <alignment horizontal="center" wrapText="1"/>
    </xf>
    <xf numFmtId="0" fontId="12" fillId="0" borderId="5" xfId="0" applyNumberFormat="1" applyFont="1" applyFill="1" applyBorder="1" applyAlignment="1">
      <alignment horizontal="justify" wrapText="1"/>
    </xf>
    <xf numFmtId="49" fontId="12" fillId="0" borderId="5" xfId="0" applyNumberFormat="1" applyFont="1" applyFill="1" applyBorder="1" applyAlignment="1">
      <alignment horizontal="center" wrapText="1"/>
    </xf>
    <xf numFmtId="0" fontId="1" fillId="0" borderId="5" xfId="0" applyNumberFormat="1" applyFont="1" applyFill="1" applyBorder="1" applyAlignment="1">
      <alignment horizontal="justify" wrapText="1"/>
    </xf>
    <xf numFmtId="0" fontId="0" fillId="0" borderId="5" xfId="0" applyNumberFormat="1" applyFill="1" applyBorder="1" applyAlignment="1">
      <alignment horizontal="justify" wrapText="1"/>
    </xf>
    <xf numFmtId="49" fontId="0" fillId="0" borderId="5" xfId="0" applyNumberFormat="1" applyFill="1" applyBorder="1" applyAlignment="1">
      <alignment horizontal="justify" vertical="top" wrapText="1"/>
    </xf>
    <xf numFmtId="49" fontId="0" fillId="0" borderId="5" xfId="0" applyNumberFormat="1" applyFont="1" applyFill="1" applyBorder="1" applyAlignment="1">
      <alignment horizontal="justify" vertical="top" wrapText="1"/>
    </xf>
    <xf numFmtId="4" fontId="0" fillId="0" borderId="5" xfId="0" applyNumberFormat="1" applyFont="1" applyFill="1" applyBorder="1" applyAlignment="1">
      <alignment vertical="top" wrapText="1"/>
    </xf>
    <xf numFmtId="0" fontId="0" fillId="0" borderId="5" xfId="0" applyFont="1" applyFill="1" applyBorder="1" applyAlignment="1">
      <alignment horizontal="justify" vertical="top" wrapText="1"/>
    </xf>
    <xf numFmtId="0" fontId="1" fillId="0" borderId="5" xfId="0" applyNumberFormat="1" applyFont="1" applyFill="1" applyBorder="1" applyAlignment="1">
      <alignment horizontal="justify" vertical="top" wrapText="1" shrinkToFit="1"/>
    </xf>
    <xf numFmtId="0" fontId="5" fillId="0" borderId="5" xfId="0" applyNumberFormat="1" applyFont="1" applyFill="1" applyBorder="1" applyAlignment="1">
      <alignment horizontal="justify" vertical="center" wrapText="1"/>
    </xf>
    <xf numFmtId="0" fontId="5" fillId="0" borderId="5" xfId="0" applyNumberFormat="1" applyFont="1" applyFill="1" applyBorder="1" applyAlignment="1">
      <alignment horizontal="justify" vertical="top" wrapText="1"/>
    </xf>
    <xf numFmtId="0" fontId="1" fillId="0" borderId="5" xfId="0" applyNumberFormat="1" applyFont="1" applyFill="1" applyBorder="1" applyAlignment="1" applyProtection="1">
      <alignment horizontal="justify" vertical="top" wrapText="1"/>
      <protection locked="0"/>
    </xf>
    <xf numFmtId="0" fontId="1" fillId="0" borderId="5" xfId="0" applyFont="1" applyFill="1" applyBorder="1" applyAlignment="1" applyProtection="1">
      <alignment horizontal="center" wrapText="1"/>
      <protection locked="0"/>
    </xf>
    <xf numFmtId="0" fontId="1" fillId="0" borderId="5" xfId="0" applyNumberFormat="1" applyFont="1" applyFill="1" applyBorder="1" applyAlignment="1" applyProtection="1">
      <alignment horizontal="justify" wrapText="1"/>
      <protection locked="0"/>
    </xf>
    <xf numFmtId="0" fontId="0" fillId="0" borderId="5" xfId="0" applyFill="1" applyBorder="1" applyAlignment="1" applyProtection="1">
      <alignment horizontal="center" wrapText="1"/>
      <protection locked="0"/>
    </xf>
    <xf numFmtId="0" fontId="0" fillId="0" borderId="5" xfId="0" applyNumberFormat="1" applyFill="1" applyBorder="1" applyAlignment="1" applyProtection="1">
      <alignment horizontal="justify" vertical="top" wrapText="1"/>
      <protection locked="0"/>
    </xf>
    <xf numFmtId="0" fontId="8" fillId="0" borderId="5" xfId="0" applyNumberFormat="1" applyFont="1" applyFill="1" applyBorder="1" applyAlignment="1">
      <alignment horizontal="justify" vertical="top" wrapText="1"/>
    </xf>
    <xf numFmtId="0" fontId="12" fillId="0" borderId="5" xfId="0" applyFont="1" applyFill="1" applyBorder="1" applyAlignment="1">
      <alignment horizont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13" fillId="0" borderId="0" xfId="0" applyNumberFormat="1" applyFont="1" applyFill="1" applyAlignment="1">
      <alignment horizontal="justify" wrapText="1"/>
    </xf>
    <xf numFmtId="0" fontId="3" fillId="0" borderId="0" xfId="0" applyFont="1" applyFill="1" applyAlignment="1">
      <alignment horizontal="left" vertical="top" wrapText="1"/>
    </xf>
    <xf numFmtId="49" fontId="6" fillId="0" borderId="0" xfId="0" applyNumberFormat="1" applyFont="1" applyFill="1" applyAlignment="1">
      <alignment horizontal="center" vertical="center" wrapText="1"/>
    </xf>
  </cellXfs>
  <cellStyles count="7">
    <cellStyle name="ex68" xfId="6"/>
    <cellStyle name="xl_footer" xfId="5"/>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A1:D175"/>
  <sheetViews>
    <sheetView showGridLines="0" tabSelected="1" view="pageLayout" topLeftCell="A121" zoomScale="115" zoomScaleNormal="78" zoomScaleSheetLayoutView="70" zoomScalePageLayoutView="115" workbookViewId="0">
      <selection activeCell="A125" sqref="A125"/>
    </sheetView>
  </sheetViews>
  <sheetFormatPr defaultColWidth="9.33203125" defaultRowHeight="12.75"/>
  <cols>
    <col min="1" max="1" width="74.33203125" style="8" customWidth="1"/>
    <col min="2" max="2" width="27.6640625" style="3" customWidth="1"/>
    <col min="3" max="3" width="19.1640625" style="1" customWidth="1"/>
    <col min="4" max="4" width="13.5" style="1" bestFit="1" customWidth="1"/>
    <col min="5" max="16384" width="9.33203125" style="1"/>
  </cols>
  <sheetData>
    <row r="1" spans="1:3" s="9" customFormat="1" ht="72.599999999999994" customHeight="1">
      <c r="A1" s="47"/>
      <c r="B1" s="48" t="s">
        <v>336</v>
      </c>
      <c r="C1" s="48"/>
    </row>
    <row r="2" spans="1:3" s="9" customFormat="1" ht="23.45" customHeight="1">
      <c r="A2" s="49" t="s">
        <v>316</v>
      </c>
      <c r="B2" s="49"/>
      <c r="C2" s="49"/>
    </row>
    <row r="3" spans="1:3" s="9" customFormat="1" ht="7.5" customHeight="1">
      <c r="A3" s="8"/>
      <c r="B3" s="3"/>
    </row>
    <row r="4" spans="1:3" s="9" customFormat="1" ht="15.75">
      <c r="A4" s="8"/>
      <c r="B4" s="3"/>
      <c r="C4" s="6" t="s">
        <v>1</v>
      </c>
    </row>
    <row r="5" spans="1:3" s="9" customFormat="1" ht="40.5" customHeight="1">
      <c r="A5" s="44" t="s">
        <v>2</v>
      </c>
      <c r="B5" s="45" t="s">
        <v>3</v>
      </c>
      <c r="C5" s="46" t="s">
        <v>335</v>
      </c>
    </row>
    <row r="6" spans="1:3" s="2" customFormat="1" ht="25.5">
      <c r="A6" s="10" t="s">
        <v>4</v>
      </c>
      <c r="B6" s="11" t="s">
        <v>5</v>
      </c>
      <c r="C6" s="12">
        <f>C7+C58</f>
        <v>49751122142.599998</v>
      </c>
    </row>
    <row r="7" spans="1:3" s="2" customFormat="1">
      <c r="A7" s="13" t="s">
        <v>6</v>
      </c>
      <c r="B7" s="14" t="s">
        <v>0</v>
      </c>
      <c r="C7" s="15">
        <f>SUM(C8+C17+C23+C29+C37+C55)</f>
        <v>49220406240</v>
      </c>
    </row>
    <row r="8" spans="1:3" s="3" customFormat="1" ht="25.5">
      <c r="A8" s="13" t="s">
        <v>7</v>
      </c>
      <c r="B8" s="16" t="s">
        <v>8</v>
      </c>
      <c r="C8" s="15">
        <f>C9+C12</f>
        <v>40988438000</v>
      </c>
    </row>
    <row r="9" spans="1:3" s="2" customFormat="1" ht="25.5">
      <c r="A9" s="13" t="s">
        <v>9</v>
      </c>
      <c r="B9" s="16" t="s">
        <v>10</v>
      </c>
      <c r="C9" s="15">
        <f>SUM(C10:C11)</f>
        <v>20500000000</v>
      </c>
    </row>
    <row r="10" spans="1:3" s="3" customFormat="1" ht="38.25">
      <c r="A10" s="17" t="s">
        <v>140</v>
      </c>
      <c r="B10" s="18" t="s">
        <v>141</v>
      </c>
      <c r="C10" s="19">
        <f>12605000000+950000000</f>
        <v>13555000000</v>
      </c>
    </row>
    <row r="11" spans="1:3" s="3" customFormat="1" ht="38.25">
      <c r="A11" s="20" t="s">
        <v>142</v>
      </c>
      <c r="B11" s="14" t="s">
        <v>143</v>
      </c>
      <c r="C11" s="19">
        <v>6945000000</v>
      </c>
    </row>
    <row r="12" spans="1:3" s="2" customFormat="1" ht="25.5">
      <c r="A12" s="13" t="s">
        <v>11</v>
      </c>
      <c r="B12" s="16" t="s">
        <v>12</v>
      </c>
      <c r="C12" s="15">
        <f>SUM(C13:C16)</f>
        <v>20488438000</v>
      </c>
    </row>
    <row r="13" spans="1:3" s="3" customFormat="1" ht="51">
      <c r="A13" s="20" t="s">
        <v>144</v>
      </c>
      <c r="B13" s="18" t="s">
        <v>145</v>
      </c>
      <c r="C13" s="19">
        <v>20265376000</v>
      </c>
    </row>
    <row r="14" spans="1:3" s="3" customFormat="1" ht="89.25">
      <c r="A14" s="21" t="s">
        <v>321</v>
      </c>
      <c r="B14" s="18" t="s">
        <v>146</v>
      </c>
      <c r="C14" s="19">
        <v>71000000</v>
      </c>
    </row>
    <row r="15" spans="1:3" s="3" customFormat="1" ht="38.25">
      <c r="A15" s="21" t="s">
        <v>337</v>
      </c>
      <c r="B15" s="18" t="s">
        <v>147</v>
      </c>
      <c r="C15" s="19">
        <v>110000000</v>
      </c>
    </row>
    <row r="16" spans="1:3" s="3" customFormat="1" ht="63.75">
      <c r="A16" s="20" t="s">
        <v>148</v>
      </c>
      <c r="B16" s="18" t="s">
        <v>149</v>
      </c>
      <c r="C16" s="19">
        <v>42062000</v>
      </c>
    </row>
    <row r="17" spans="1:3" s="3" customFormat="1" ht="25.5">
      <c r="A17" s="13" t="s">
        <v>13</v>
      </c>
      <c r="B17" s="16" t="s">
        <v>14</v>
      </c>
      <c r="C17" s="15">
        <f>SUM(C18:C22)</f>
        <v>1479332480</v>
      </c>
    </row>
    <row r="18" spans="1:3" s="3" customFormat="1">
      <c r="A18" s="17" t="s">
        <v>15</v>
      </c>
      <c r="B18" s="18" t="s">
        <v>16</v>
      </c>
      <c r="C18" s="19">
        <v>12600000</v>
      </c>
    </row>
    <row r="19" spans="1:3" s="3" customFormat="1" ht="102">
      <c r="A19" s="22" t="s">
        <v>302</v>
      </c>
      <c r="B19" s="23" t="s">
        <v>252</v>
      </c>
      <c r="C19" s="19">
        <v>220000000</v>
      </c>
    </row>
    <row r="20" spans="1:3" s="3" customFormat="1" ht="51">
      <c r="A20" s="20" t="s">
        <v>119</v>
      </c>
      <c r="B20" s="18" t="s">
        <v>109</v>
      </c>
      <c r="C20" s="19">
        <v>505000000</v>
      </c>
    </row>
    <row r="21" spans="1:3" s="3" customFormat="1" ht="63.75">
      <c r="A21" s="20" t="s">
        <v>120</v>
      </c>
      <c r="B21" s="18" t="s">
        <v>110</v>
      </c>
      <c r="C21" s="19">
        <v>5057800</v>
      </c>
    </row>
    <row r="22" spans="1:3" s="3" customFormat="1" ht="51">
      <c r="A22" s="20" t="s">
        <v>121</v>
      </c>
      <c r="B22" s="18" t="s">
        <v>111</v>
      </c>
      <c r="C22" s="19">
        <v>736674680</v>
      </c>
    </row>
    <row r="23" spans="1:3" s="3" customFormat="1" ht="25.5">
      <c r="A23" s="13" t="s">
        <v>17</v>
      </c>
      <c r="B23" s="16" t="s">
        <v>18</v>
      </c>
      <c r="C23" s="15">
        <f>SUM(C24+C25+C28)</f>
        <v>5098300000</v>
      </c>
    </row>
    <row r="24" spans="1:3" s="3" customFormat="1" ht="25.5">
      <c r="A24" s="17" t="s">
        <v>19</v>
      </c>
      <c r="B24" s="18" t="s">
        <v>20</v>
      </c>
      <c r="C24" s="19">
        <v>4550000000</v>
      </c>
    </row>
    <row r="25" spans="1:3" s="3" customFormat="1">
      <c r="A25" s="17" t="s">
        <v>21</v>
      </c>
      <c r="B25" s="14" t="s">
        <v>22</v>
      </c>
      <c r="C25" s="19">
        <f>SUM(C26:C27)</f>
        <v>546000000</v>
      </c>
    </row>
    <row r="26" spans="1:3" s="3" customFormat="1">
      <c r="A26" s="17" t="s">
        <v>150</v>
      </c>
      <c r="B26" s="18" t="s">
        <v>151</v>
      </c>
      <c r="C26" s="19">
        <v>86000000</v>
      </c>
    </row>
    <row r="27" spans="1:3" s="3" customFormat="1">
      <c r="A27" s="17" t="s">
        <v>152</v>
      </c>
      <c r="B27" s="18" t="s">
        <v>153</v>
      </c>
      <c r="C27" s="19">
        <v>460000000</v>
      </c>
    </row>
    <row r="28" spans="1:3" s="2" customFormat="1">
      <c r="A28" s="17" t="s">
        <v>23</v>
      </c>
      <c r="B28" s="18" t="s">
        <v>24</v>
      </c>
      <c r="C28" s="19">
        <v>2300000</v>
      </c>
    </row>
    <row r="29" spans="1:3" s="3" customFormat="1" ht="25.5">
      <c r="A29" s="13" t="s">
        <v>25</v>
      </c>
      <c r="B29" s="16" t="s">
        <v>26</v>
      </c>
      <c r="C29" s="15">
        <f>SUM(C30+C33)</f>
        <v>1536391160</v>
      </c>
    </row>
    <row r="30" spans="1:3" s="3" customFormat="1">
      <c r="A30" s="20" t="s">
        <v>27</v>
      </c>
      <c r="B30" s="14" t="s">
        <v>28</v>
      </c>
      <c r="C30" s="19">
        <f>C31+C32</f>
        <v>1276743930</v>
      </c>
    </row>
    <row r="31" spans="1:3" s="3" customFormat="1">
      <c r="A31" s="20" t="s">
        <v>154</v>
      </c>
      <c r="B31" s="18" t="s">
        <v>155</v>
      </c>
      <c r="C31" s="19">
        <v>17402500</v>
      </c>
    </row>
    <row r="32" spans="1:3" s="3" customFormat="1" ht="25.5">
      <c r="A32" s="20" t="s">
        <v>156</v>
      </c>
      <c r="B32" s="18" t="s">
        <v>157</v>
      </c>
      <c r="C32" s="24">
        <v>1259341430</v>
      </c>
    </row>
    <row r="33" spans="1:3" s="3" customFormat="1" ht="25.5">
      <c r="A33" s="20" t="s">
        <v>29</v>
      </c>
      <c r="B33" s="14" t="s">
        <v>30</v>
      </c>
      <c r="C33" s="19">
        <f>C34+C35+C36</f>
        <v>259647230</v>
      </c>
    </row>
    <row r="34" spans="1:3" s="3" customFormat="1">
      <c r="A34" s="20" t="s">
        <v>158</v>
      </c>
      <c r="B34" s="18" t="s">
        <v>159</v>
      </c>
      <c r="C34" s="19">
        <v>1481200</v>
      </c>
    </row>
    <row r="35" spans="1:3" s="3" customFormat="1" ht="25.5">
      <c r="A35" s="20" t="s">
        <v>160</v>
      </c>
      <c r="B35" s="18" t="s">
        <v>161</v>
      </c>
      <c r="C35" s="19">
        <v>258166030</v>
      </c>
    </row>
    <row r="36" spans="1:3" s="3" customFormat="1" ht="25.5">
      <c r="A36" s="20" t="s">
        <v>162</v>
      </c>
      <c r="B36" s="18" t="s">
        <v>163</v>
      </c>
      <c r="C36" s="19">
        <v>0</v>
      </c>
    </row>
    <row r="37" spans="1:3" s="3" customFormat="1" ht="25.5">
      <c r="A37" s="13" t="s">
        <v>31</v>
      </c>
      <c r="B37" s="16" t="s">
        <v>32</v>
      </c>
      <c r="C37" s="15">
        <f>SUM(C38:C54)</f>
        <v>117944400</v>
      </c>
    </row>
    <row r="38" spans="1:3" s="3" customFormat="1" ht="51">
      <c r="A38" s="22" t="s">
        <v>131</v>
      </c>
      <c r="B38" s="25" t="s">
        <v>132</v>
      </c>
      <c r="C38" s="19">
        <v>9540000</v>
      </c>
    </row>
    <row r="39" spans="1:3" s="3" customFormat="1" ht="76.5">
      <c r="A39" s="22" t="s">
        <v>329</v>
      </c>
      <c r="B39" s="18" t="s">
        <v>137</v>
      </c>
      <c r="C39" s="19">
        <v>424500</v>
      </c>
    </row>
    <row r="40" spans="1:3" s="3" customFormat="1" ht="38.25">
      <c r="A40" s="22" t="s">
        <v>138</v>
      </c>
      <c r="B40" s="18" t="s">
        <v>139</v>
      </c>
      <c r="C40" s="19">
        <v>53600000</v>
      </c>
    </row>
    <row r="41" spans="1:3" s="3" customFormat="1" ht="51">
      <c r="A41" s="20" t="s">
        <v>164</v>
      </c>
      <c r="B41" s="18" t="s">
        <v>165</v>
      </c>
      <c r="C41" s="19">
        <v>38267000</v>
      </c>
    </row>
    <row r="42" spans="1:3" s="3" customFormat="1" ht="25.5">
      <c r="A42" s="22" t="s">
        <v>135</v>
      </c>
      <c r="B42" s="25" t="s">
        <v>136</v>
      </c>
      <c r="C42" s="19">
        <v>5778100</v>
      </c>
    </row>
    <row r="43" spans="1:3" s="3" customFormat="1" ht="51">
      <c r="A43" s="21" t="s">
        <v>33</v>
      </c>
      <c r="B43" s="18" t="s">
        <v>34</v>
      </c>
      <c r="C43" s="19">
        <v>130000</v>
      </c>
    </row>
    <row r="44" spans="1:3" s="3" customFormat="1" ht="25.5">
      <c r="A44" s="20" t="s">
        <v>35</v>
      </c>
      <c r="B44" s="18" t="s">
        <v>36</v>
      </c>
      <c r="C44" s="19">
        <v>15000</v>
      </c>
    </row>
    <row r="45" spans="1:3" s="3" customFormat="1" ht="51">
      <c r="A45" s="20" t="s">
        <v>37</v>
      </c>
      <c r="B45" s="18" t="s">
        <v>38</v>
      </c>
      <c r="C45" s="19">
        <v>40000</v>
      </c>
    </row>
    <row r="46" spans="1:3" s="3" customFormat="1" ht="63.75">
      <c r="A46" s="22" t="s">
        <v>294</v>
      </c>
      <c r="B46" s="23" t="s">
        <v>295</v>
      </c>
      <c r="C46" s="19">
        <v>1850000</v>
      </c>
    </row>
    <row r="47" spans="1:3" s="3" customFormat="1" ht="127.5">
      <c r="A47" s="20" t="s">
        <v>166</v>
      </c>
      <c r="B47" s="18" t="s">
        <v>167</v>
      </c>
      <c r="C47" s="19">
        <v>5300000</v>
      </c>
    </row>
    <row r="48" spans="1:3" s="3" customFormat="1" ht="63.75">
      <c r="A48" s="20" t="s">
        <v>168</v>
      </c>
      <c r="B48" s="18" t="s">
        <v>169</v>
      </c>
      <c r="C48" s="19">
        <v>1060000</v>
      </c>
    </row>
    <row r="49" spans="1:3" s="3" customFormat="1" ht="51">
      <c r="A49" s="20" t="s">
        <v>170</v>
      </c>
      <c r="B49" s="18" t="s">
        <v>171</v>
      </c>
      <c r="C49" s="19">
        <v>136900</v>
      </c>
    </row>
    <row r="50" spans="1:3" s="3" customFormat="1" ht="63.75">
      <c r="A50" s="21" t="s">
        <v>202</v>
      </c>
      <c r="B50" s="18" t="s">
        <v>203</v>
      </c>
      <c r="C50" s="19">
        <v>80000</v>
      </c>
    </row>
    <row r="51" spans="1:3" s="3" customFormat="1" ht="25.5">
      <c r="A51" s="22" t="s">
        <v>296</v>
      </c>
      <c r="B51" s="23" t="s">
        <v>297</v>
      </c>
      <c r="C51" s="19">
        <v>31000</v>
      </c>
    </row>
    <row r="52" spans="1:3" s="3" customFormat="1" ht="51">
      <c r="A52" s="20" t="s">
        <v>115</v>
      </c>
      <c r="B52" s="18" t="s">
        <v>113</v>
      </c>
      <c r="C52" s="19">
        <v>550700</v>
      </c>
    </row>
    <row r="53" spans="1:3" s="2" customFormat="1" ht="63.75">
      <c r="A53" s="20" t="s">
        <v>116</v>
      </c>
      <c r="B53" s="18" t="s">
        <v>114</v>
      </c>
      <c r="C53" s="19">
        <v>61200</v>
      </c>
    </row>
    <row r="54" spans="1:3" s="2" customFormat="1" ht="51">
      <c r="A54" s="22" t="s">
        <v>133</v>
      </c>
      <c r="B54" s="25" t="s">
        <v>134</v>
      </c>
      <c r="C54" s="19">
        <v>1080000</v>
      </c>
    </row>
    <row r="55" spans="1:3" s="2" customFormat="1" ht="25.5">
      <c r="A55" s="26" t="s">
        <v>301</v>
      </c>
      <c r="B55" s="27" t="s">
        <v>300</v>
      </c>
      <c r="C55" s="15">
        <f>C56+C57</f>
        <v>200</v>
      </c>
    </row>
    <row r="56" spans="1:3" s="2" customFormat="1" ht="25.5">
      <c r="A56" s="28" t="s">
        <v>298</v>
      </c>
      <c r="B56" s="23" t="s">
        <v>299</v>
      </c>
      <c r="C56" s="19">
        <v>20</v>
      </c>
    </row>
    <row r="57" spans="1:3" s="2" customFormat="1" ht="25.5">
      <c r="A57" s="28" t="s">
        <v>331</v>
      </c>
      <c r="B57" s="23" t="s">
        <v>332</v>
      </c>
      <c r="C57" s="19">
        <v>180</v>
      </c>
    </row>
    <row r="58" spans="1:3" s="2" customFormat="1">
      <c r="A58" s="13" t="s">
        <v>39</v>
      </c>
      <c r="B58" s="14" t="s">
        <v>0</v>
      </c>
      <c r="C58" s="15">
        <f>SUM(C59+C67+C81+C89+C95+C98)</f>
        <v>530715902.60000002</v>
      </c>
    </row>
    <row r="59" spans="1:3" s="3" customFormat="1" ht="25.5">
      <c r="A59" s="13" t="s">
        <v>40</v>
      </c>
      <c r="B59" s="16" t="s">
        <v>41</v>
      </c>
      <c r="C59" s="15">
        <f>SUM(C60:C66)</f>
        <v>56456026</v>
      </c>
    </row>
    <row r="60" spans="1:3" s="3" customFormat="1" ht="38.25">
      <c r="A60" s="21" t="s">
        <v>42</v>
      </c>
      <c r="B60" s="18" t="s">
        <v>43</v>
      </c>
      <c r="C60" s="19">
        <v>21442200</v>
      </c>
    </row>
    <row r="61" spans="1:3" s="3" customFormat="1" ht="25.5">
      <c r="A61" s="20" t="s">
        <v>44</v>
      </c>
      <c r="B61" s="18" t="s">
        <v>45</v>
      </c>
      <c r="C61" s="19">
        <v>4485416</v>
      </c>
    </row>
    <row r="62" spans="1:3" s="3" customFormat="1" ht="63.75">
      <c r="A62" s="20" t="s">
        <v>46</v>
      </c>
      <c r="B62" s="18" t="s">
        <v>47</v>
      </c>
      <c r="C62" s="19">
        <v>17617110</v>
      </c>
    </row>
    <row r="63" spans="1:3" s="3" customFormat="1" ht="51">
      <c r="A63" s="20" t="s">
        <v>48</v>
      </c>
      <c r="B63" s="18" t="s">
        <v>49</v>
      </c>
      <c r="C63" s="19">
        <v>6120000</v>
      </c>
    </row>
    <row r="64" spans="1:3" s="3" customFormat="1" ht="25.5">
      <c r="A64" s="21" t="s">
        <v>50</v>
      </c>
      <c r="B64" s="18" t="s">
        <v>51</v>
      </c>
      <c r="C64" s="19">
        <v>507900</v>
      </c>
    </row>
    <row r="65" spans="1:3" s="3" customFormat="1" ht="89.25">
      <c r="A65" s="22" t="s">
        <v>289</v>
      </c>
      <c r="B65" s="23" t="s">
        <v>290</v>
      </c>
      <c r="C65" s="19">
        <v>107200</v>
      </c>
    </row>
    <row r="66" spans="1:3" s="2" customFormat="1" ht="38.25">
      <c r="A66" s="29" t="s">
        <v>52</v>
      </c>
      <c r="B66" s="18" t="s">
        <v>53</v>
      </c>
      <c r="C66" s="19">
        <v>6176200</v>
      </c>
    </row>
    <row r="67" spans="1:3" s="3" customFormat="1" ht="25.5">
      <c r="A67" s="13" t="s">
        <v>54</v>
      </c>
      <c r="B67" s="16" t="s">
        <v>55</v>
      </c>
      <c r="C67" s="15">
        <f>SUM(C68+C72+C77)</f>
        <v>84903750</v>
      </c>
    </row>
    <row r="68" spans="1:3" s="3" customFormat="1">
      <c r="A68" s="20" t="s">
        <v>247</v>
      </c>
      <c r="B68" s="18" t="s">
        <v>248</v>
      </c>
      <c r="C68" s="19">
        <f>SUM(C69:C71)</f>
        <v>54721050</v>
      </c>
    </row>
    <row r="69" spans="1:3" ht="25.5">
      <c r="A69" s="30" t="s">
        <v>173</v>
      </c>
      <c r="B69" s="18" t="s">
        <v>176</v>
      </c>
      <c r="C69" s="19">
        <v>12851790</v>
      </c>
    </row>
    <row r="70" spans="1:3">
      <c r="A70" s="31" t="s">
        <v>174</v>
      </c>
      <c r="B70" s="18" t="s">
        <v>177</v>
      </c>
      <c r="C70" s="32">
        <v>23614190</v>
      </c>
    </row>
    <row r="71" spans="1:3">
      <c r="A71" s="31" t="s">
        <v>175</v>
      </c>
      <c r="B71" s="18" t="s">
        <v>178</v>
      </c>
      <c r="C71" s="32">
        <v>18255070</v>
      </c>
    </row>
    <row r="72" spans="1:3" s="7" customFormat="1">
      <c r="A72" s="31" t="s">
        <v>246</v>
      </c>
      <c r="B72" s="18" t="s">
        <v>249</v>
      </c>
      <c r="C72" s="32">
        <f>SUM(C73:C76)</f>
        <v>13512700</v>
      </c>
    </row>
    <row r="73" spans="1:3" ht="38.25">
      <c r="A73" s="33" t="s">
        <v>179</v>
      </c>
      <c r="B73" s="18" t="s">
        <v>180</v>
      </c>
      <c r="C73" s="19">
        <v>12937700</v>
      </c>
    </row>
    <row r="74" spans="1:3" ht="25.5">
      <c r="A74" s="33" t="s">
        <v>181</v>
      </c>
      <c r="B74" s="18" t="s">
        <v>182</v>
      </c>
      <c r="C74" s="32">
        <v>430000</v>
      </c>
    </row>
    <row r="75" spans="1:3" ht="38.25">
      <c r="A75" s="31" t="s">
        <v>183</v>
      </c>
      <c r="B75" s="18" t="s">
        <v>184</v>
      </c>
      <c r="C75" s="19">
        <v>60000</v>
      </c>
    </row>
    <row r="76" spans="1:3" ht="25.5">
      <c r="A76" s="31" t="s">
        <v>185</v>
      </c>
      <c r="B76" s="18" t="s">
        <v>186</v>
      </c>
      <c r="C76" s="19">
        <v>85000</v>
      </c>
    </row>
    <row r="77" spans="1:3" s="7" customFormat="1">
      <c r="A77" s="30" t="s">
        <v>251</v>
      </c>
      <c r="B77" s="14" t="s">
        <v>250</v>
      </c>
      <c r="C77" s="19">
        <f>SUM(C78:C80)</f>
        <v>16670000</v>
      </c>
    </row>
    <row r="78" spans="1:3" s="3" customFormat="1" ht="38.25">
      <c r="A78" s="31" t="s">
        <v>187</v>
      </c>
      <c r="B78" s="18" t="s">
        <v>188</v>
      </c>
      <c r="C78" s="19">
        <v>2000000</v>
      </c>
    </row>
    <row r="79" spans="1:3" s="5" customFormat="1" ht="25.5">
      <c r="A79" s="31" t="s">
        <v>189</v>
      </c>
      <c r="B79" s="18" t="s">
        <v>190</v>
      </c>
      <c r="C79" s="19">
        <v>14430000</v>
      </c>
    </row>
    <row r="80" spans="1:3" s="3" customFormat="1" ht="38.25">
      <c r="A80" s="31" t="s">
        <v>191</v>
      </c>
      <c r="B80" s="18" t="s">
        <v>192</v>
      </c>
      <c r="C80" s="19">
        <v>240000</v>
      </c>
    </row>
    <row r="81" spans="1:3" s="3" customFormat="1" ht="25.5">
      <c r="A81" s="13" t="s">
        <v>56</v>
      </c>
      <c r="B81" s="16" t="s">
        <v>57</v>
      </c>
      <c r="C81" s="15">
        <f>SUM(C82:C88)</f>
        <v>61475860</v>
      </c>
    </row>
    <row r="82" spans="1:3" s="3" customFormat="1" ht="51">
      <c r="A82" s="22" t="s">
        <v>291</v>
      </c>
      <c r="B82" s="23" t="s">
        <v>292</v>
      </c>
      <c r="C82" s="19">
        <v>2500</v>
      </c>
    </row>
    <row r="83" spans="1:3" s="3" customFormat="1" ht="25.5">
      <c r="A83" s="22" t="s">
        <v>293</v>
      </c>
      <c r="B83" s="23" t="s">
        <v>317</v>
      </c>
      <c r="C83" s="19">
        <v>180000</v>
      </c>
    </row>
    <row r="84" spans="1:3" s="2" customFormat="1" ht="63.75">
      <c r="A84" s="20" t="s">
        <v>124</v>
      </c>
      <c r="B84" s="18" t="s">
        <v>112</v>
      </c>
      <c r="C84" s="19">
        <v>18100</v>
      </c>
    </row>
    <row r="85" spans="1:3" s="3" customFormat="1" ht="25.5">
      <c r="A85" s="20" t="s">
        <v>58</v>
      </c>
      <c r="B85" s="18" t="s">
        <v>59</v>
      </c>
      <c r="C85" s="19">
        <v>25749200</v>
      </c>
    </row>
    <row r="86" spans="1:3" s="3" customFormat="1" ht="38.25">
      <c r="A86" s="21" t="s">
        <v>201</v>
      </c>
      <c r="B86" s="18" t="s">
        <v>196</v>
      </c>
      <c r="C86" s="19">
        <v>30010</v>
      </c>
    </row>
    <row r="87" spans="1:3" s="3" customFormat="1" ht="25.5">
      <c r="A87" s="20" t="s">
        <v>60</v>
      </c>
      <c r="B87" s="18" t="s">
        <v>61</v>
      </c>
      <c r="C87" s="19">
        <v>74270</v>
      </c>
    </row>
    <row r="88" spans="1:3" s="3" customFormat="1" ht="25.5">
      <c r="A88" s="17" t="s">
        <v>117</v>
      </c>
      <c r="B88" s="18" t="s">
        <v>118</v>
      </c>
      <c r="C88" s="19">
        <v>35421780</v>
      </c>
    </row>
    <row r="89" spans="1:3" s="3" customFormat="1" ht="25.5">
      <c r="A89" s="13" t="s">
        <v>62</v>
      </c>
      <c r="B89" s="16" t="s">
        <v>63</v>
      </c>
      <c r="C89" s="15">
        <f>SUM(C90:C94)</f>
        <v>27532646.600000001</v>
      </c>
    </row>
    <row r="90" spans="1:3" s="3" customFormat="1" ht="76.5">
      <c r="A90" s="20" t="s">
        <v>326</v>
      </c>
      <c r="B90" s="18" t="s">
        <v>325</v>
      </c>
      <c r="C90" s="19">
        <v>14007250</v>
      </c>
    </row>
    <row r="91" spans="1:3" s="3" customFormat="1" ht="63.75">
      <c r="A91" s="21" t="s">
        <v>200</v>
      </c>
      <c r="B91" s="18" t="s">
        <v>197</v>
      </c>
      <c r="C91" s="19">
        <v>62600</v>
      </c>
    </row>
    <row r="92" spans="1:3" s="3" customFormat="1" ht="76.5">
      <c r="A92" s="34" t="s">
        <v>122</v>
      </c>
      <c r="B92" s="18" t="s">
        <v>64</v>
      </c>
      <c r="C92" s="19">
        <v>7572796.5999999996</v>
      </c>
    </row>
    <row r="93" spans="1:3" s="3" customFormat="1" ht="45" customHeight="1">
      <c r="A93" s="34" t="s">
        <v>327</v>
      </c>
      <c r="B93" s="18" t="s">
        <v>328</v>
      </c>
      <c r="C93" s="19">
        <v>2890000</v>
      </c>
    </row>
    <row r="94" spans="1:3" s="3" customFormat="1" ht="44.25" customHeight="1">
      <c r="A94" s="34" t="s">
        <v>254</v>
      </c>
      <c r="B94" s="23" t="s">
        <v>253</v>
      </c>
      <c r="C94" s="19">
        <v>3000000</v>
      </c>
    </row>
    <row r="95" spans="1:3" s="3" customFormat="1" ht="24" customHeight="1">
      <c r="A95" s="35" t="s">
        <v>65</v>
      </c>
      <c r="B95" s="16" t="s">
        <v>66</v>
      </c>
      <c r="C95" s="15">
        <f>SUM(C96:C97)</f>
        <v>1690000</v>
      </c>
    </row>
    <row r="96" spans="1:3" s="3" customFormat="1" ht="29.25" customHeight="1">
      <c r="A96" s="20" t="s">
        <v>67</v>
      </c>
      <c r="B96" s="18" t="s">
        <v>68</v>
      </c>
      <c r="C96" s="19">
        <v>1400000</v>
      </c>
    </row>
    <row r="97" spans="1:3" s="3" customFormat="1" ht="63.75">
      <c r="A97" s="21" t="s">
        <v>69</v>
      </c>
      <c r="B97" s="18" t="s">
        <v>70</v>
      </c>
      <c r="C97" s="19">
        <v>290000</v>
      </c>
    </row>
    <row r="98" spans="1:3" s="3" customFormat="1" ht="25.5">
      <c r="A98" s="35" t="s">
        <v>71</v>
      </c>
      <c r="B98" s="16" t="s">
        <v>72</v>
      </c>
      <c r="C98" s="15">
        <f>SUM(C99:C111)</f>
        <v>298657620</v>
      </c>
    </row>
    <row r="99" spans="1:3" s="3" customFormat="1" ht="63.75">
      <c r="A99" s="20" t="s">
        <v>73</v>
      </c>
      <c r="B99" s="18" t="s">
        <v>74</v>
      </c>
      <c r="C99" s="19">
        <v>4500000</v>
      </c>
    </row>
    <row r="100" spans="1:3" s="3" customFormat="1" ht="29.25" customHeight="1">
      <c r="A100" s="21" t="s">
        <v>75</v>
      </c>
      <c r="B100" s="18" t="s">
        <v>76</v>
      </c>
      <c r="C100" s="19">
        <v>145800</v>
      </c>
    </row>
    <row r="101" spans="1:3" s="3" customFormat="1" ht="42.75" customHeight="1">
      <c r="A101" s="22" t="s">
        <v>258</v>
      </c>
      <c r="B101" s="23" t="s">
        <v>257</v>
      </c>
      <c r="C101" s="19">
        <v>5000</v>
      </c>
    </row>
    <row r="102" spans="1:3" s="3" customFormat="1" ht="38.25">
      <c r="A102" s="22" t="s">
        <v>303</v>
      </c>
      <c r="B102" s="23" t="s">
        <v>259</v>
      </c>
      <c r="C102" s="19">
        <v>130000</v>
      </c>
    </row>
    <row r="103" spans="1:3" s="3" customFormat="1" ht="51">
      <c r="A103" s="22" t="s">
        <v>126</v>
      </c>
      <c r="B103" s="23" t="s">
        <v>125</v>
      </c>
      <c r="C103" s="19">
        <v>150000</v>
      </c>
    </row>
    <row r="104" spans="1:3" s="3" customFormat="1">
      <c r="A104" s="22" t="s">
        <v>256</v>
      </c>
      <c r="B104" s="23" t="s">
        <v>255</v>
      </c>
      <c r="C104" s="19">
        <v>140000</v>
      </c>
    </row>
    <row r="105" spans="1:3" s="3" customFormat="1" ht="25.5">
      <c r="A105" s="22" t="s">
        <v>77</v>
      </c>
      <c r="B105" s="23" t="s">
        <v>78</v>
      </c>
      <c r="C105" s="19">
        <v>1220000</v>
      </c>
    </row>
    <row r="106" spans="1:3" s="3" customFormat="1" ht="40.5" customHeight="1">
      <c r="A106" s="21" t="s">
        <v>79</v>
      </c>
      <c r="B106" s="18" t="s">
        <v>80</v>
      </c>
      <c r="C106" s="19">
        <v>240000</v>
      </c>
    </row>
    <row r="107" spans="1:3" s="3" customFormat="1" ht="28.5" customHeight="1">
      <c r="A107" s="21" t="s">
        <v>81</v>
      </c>
      <c r="B107" s="18" t="s">
        <v>82</v>
      </c>
      <c r="C107" s="19">
        <v>252656400</v>
      </c>
    </row>
    <row r="108" spans="1:3" s="2" customFormat="1" ht="38.25">
      <c r="A108" s="20" t="s">
        <v>83</v>
      </c>
      <c r="B108" s="18" t="s">
        <v>84</v>
      </c>
      <c r="C108" s="19">
        <v>1107100</v>
      </c>
    </row>
    <row r="109" spans="1:3" s="2" customFormat="1" ht="53.25" customHeight="1">
      <c r="A109" s="20" t="s">
        <v>130</v>
      </c>
      <c r="B109" s="18" t="s">
        <v>85</v>
      </c>
      <c r="C109" s="19">
        <v>849200</v>
      </c>
    </row>
    <row r="110" spans="1:3" s="3" customFormat="1" ht="57.75" customHeight="1">
      <c r="A110" s="20" t="s">
        <v>86</v>
      </c>
      <c r="B110" s="18" t="s">
        <v>87</v>
      </c>
      <c r="C110" s="19">
        <v>30000000</v>
      </c>
    </row>
    <row r="111" spans="1:3" s="3" customFormat="1" ht="28.5" customHeight="1">
      <c r="A111" s="17" t="s">
        <v>88</v>
      </c>
      <c r="B111" s="18" t="s">
        <v>89</v>
      </c>
      <c r="C111" s="19">
        <v>7514120</v>
      </c>
    </row>
    <row r="112" spans="1:3" s="3" customFormat="1" ht="25.5">
      <c r="A112" s="13" t="s">
        <v>90</v>
      </c>
      <c r="B112" s="16" t="s">
        <v>91</v>
      </c>
      <c r="C112" s="15">
        <f>C113+C171</f>
        <v>7069550237.6900005</v>
      </c>
    </row>
    <row r="113" spans="1:4" s="3" customFormat="1" ht="25.5">
      <c r="A113" s="13" t="s">
        <v>92</v>
      </c>
      <c r="B113" s="16" t="s">
        <v>93</v>
      </c>
      <c r="C113" s="15">
        <f>SUM(C114+C120+C145+C163)</f>
        <v>7067353730.5500002</v>
      </c>
    </row>
    <row r="114" spans="1:4" s="3" customFormat="1" ht="25.5">
      <c r="A114" s="13" t="s">
        <v>194</v>
      </c>
      <c r="B114" s="16" t="s">
        <v>242</v>
      </c>
      <c r="C114" s="15">
        <f>SUM(C115:C119)</f>
        <v>4170975900</v>
      </c>
    </row>
    <row r="115" spans="1:4" s="3" customFormat="1" ht="25.5">
      <c r="A115" s="20" t="s">
        <v>94</v>
      </c>
      <c r="B115" s="18" t="s">
        <v>207</v>
      </c>
      <c r="C115" s="19">
        <v>1887595500</v>
      </c>
    </row>
    <row r="116" spans="1:4" s="3" customFormat="1" ht="38.25">
      <c r="A116" s="29" t="s">
        <v>210</v>
      </c>
      <c r="B116" s="18" t="s">
        <v>209</v>
      </c>
      <c r="C116" s="19">
        <v>299994900</v>
      </c>
    </row>
    <row r="117" spans="1:4" s="3" customFormat="1" ht="38.25">
      <c r="A117" s="17" t="s">
        <v>193</v>
      </c>
      <c r="B117" s="18" t="s">
        <v>208</v>
      </c>
      <c r="C117" s="19">
        <v>1374117000</v>
      </c>
    </row>
    <row r="118" spans="1:4" s="3" customFormat="1" ht="25.5">
      <c r="A118" s="29" t="s">
        <v>340</v>
      </c>
      <c r="B118" s="18" t="s">
        <v>211</v>
      </c>
      <c r="C118" s="19">
        <f>53352500</f>
        <v>53352500</v>
      </c>
    </row>
    <row r="119" spans="1:4" s="3" customFormat="1" ht="25.5">
      <c r="A119" s="29" t="s">
        <v>333</v>
      </c>
      <c r="B119" s="18" t="s">
        <v>334</v>
      </c>
      <c r="C119" s="19">
        <v>555916000</v>
      </c>
    </row>
    <row r="120" spans="1:4" s="3" customFormat="1" ht="25.5">
      <c r="A120" s="36" t="s">
        <v>95</v>
      </c>
      <c r="B120" s="16" t="s">
        <v>243</v>
      </c>
      <c r="C120" s="15">
        <f>SUM(C121:C144)</f>
        <v>890301230.54999995</v>
      </c>
    </row>
    <row r="121" spans="1:4" s="3" customFormat="1" ht="25.5">
      <c r="A121" s="37" t="s">
        <v>271</v>
      </c>
      <c r="B121" s="38" t="s">
        <v>270</v>
      </c>
      <c r="C121" s="19">
        <v>103062300</v>
      </c>
    </row>
    <row r="122" spans="1:4" s="3" customFormat="1" ht="51">
      <c r="A122" s="37" t="s">
        <v>322</v>
      </c>
      <c r="B122" s="38" t="s">
        <v>319</v>
      </c>
      <c r="C122" s="19">
        <v>82422400</v>
      </c>
    </row>
    <row r="123" spans="1:4" s="3" customFormat="1" ht="38.25">
      <c r="A123" s="39" t="s">
        <v>261</v>
      </c>
      <c r="B123" s="38" t="s">
        <v>260</v>
      </c>
      <c r="C123" s="19">
        <v>10800</v>
      </c>
    </row>
    <row r="124" spans="1:4" s="3" customFormat="1" ht="51">
      <c r="A124" s="37" t="s">
        <v>341</v>
      </c>
      <c r="B124" s="40" t="s">
        <v>306</v>
      </c>
      <c r="C124" s="19">
        <v>15687200</v>
      </c>
    </row>
    <row r="125" spans="1:4" s="3" customFormat="1" ht="51">
      <c r="A125" s="37" t="s">
        <v>315</v>
      </c>
      <c r="B125" s="40" t="s">
        <v>309</v>
      </c>
      <c r="C125" s="19">
        <v>336800</v>
      </c>
    </row>
    <row r="126" spans="1:4" s="3" customFormat="1" ht="51">
      <c r="A126" s="41" t="s">
        <v>212</v>
      </c>
      <c r="B126" s="40" t="s">
        <v>213</v>
      </c>
      <c r="C126" s="19">
        <v>8055500</v>
      </c>
    </row>
    <row r="127" spans="1:4" s="3" customFormat="1" ht="51">
      <c r="A127" s="37" t="s">
        <v>266</v>
      </c>
      <c r="B127" s="38" t="s">
        <v>267</v>
      </c>
      <c r="C127" s="19">
        <v>5168300</v>
      </c>
    </row>
    <row r="128" spans="1:4" s="3" customFormat="1" ht="38.25">
      <c r="A128" s="37" t="s">
        <v>263</v>
      </c>
      <c r="B128" s="38" t="s">
        <v>262</v>
      </c>
      <c r="C128" s="19">
        <v>222570800</v>
      </c>
      <c r="D128" s="4"/>
    </row>
    <row r="129" spans="1:3" s="3" customFormat="1" ht="63.75">
      <c r="A129" s="37" t="s">
        <v>281</v>
      </c>
      <c r="B129" s="38" t="s">
        <v>280</v>
      </c>
      <c r="C129" s="19">
        <v>1670800</v>
      </c>
    </row>
    <row r="130" spans="1:3" s="3" customFormat="1" ht="51">
      <c r="A130" s="37" t="s">
        <v>314</v>
      </c>
      <c r="B130" s="38" t="s">
        <v>307</v>
      </c>
      <c r="C130" s="19">
        <v>15063500</v>
      </c>
    </row>
    <row r="131" spans="1:3" s="3" customFormat="1" ht="89.25">
      <c r="A131" s="37" t="s">
        <v>313</v>
      </c>
      <c r="B131" s="38" t="s">
        <v>305</v>
      </c>
      <c r="C131" s="19">
        <v>35493000</v>
      </c>
    </row>
    <row r="132" spans="1:3" s="3" customFormat="1" ht="38.25">
      <c r="A132" s="42" t="s">
        <v>215</v>
      </c>
      <c r="B132" s="18" t="s">
        <v>216</v>
      </c>
      <c r="C132" s="19">
        <v>14770800</v>
      </c>
    </row>
    <row r="133" spans="1:3" s="3" customFormat="1" ht="63.75">
      <c r="A133" s="37" t="s">
        <v>269</v>
      </c>
      <c r="B133" s="38" t="s">
        <v>268</v>
      </c>
      <c r="C133" s="19">
        <v>57259300</v>
      </c>
    </row>
    <row r="134" spans="1:3" s="3" customFormat="1" ht="38.25">
      <c r="A134" s="37" t="s">
        <v>265</v>
      </c>
      <c r="B134" s="38" t="s">
        <v>264</v>
      </c>
      <c r="C134" s="19">
        <v>20121660</v>
      </c>
    </row>
    <row r="135" spans="1:3" s="3" customFormat="1" ht="51">
      <c r="A135" s="37" t="s">
        <v>312</v>
      </c>
      <c r="B135" s="38" t="s">
        <v>310</v>
      </c>
      <c r="C135" s="19">
        <v>912800</v>
      </c>
    </row>
    <row r="136" spans="1:3" s="3" customFormat="1" ht="25.5">
      <c r="A136" s="42" t="s">
        <v>204</v>
      </c>
      <c r="B136" s="18" t="s">
        <v>205</v>
      </c>
      <c r="C136" s="19">
        <v>417000</v>
      </c>
    </row>
    <row r="137" spans="1:3" s="3" customFormat="1" ht="76.5">
      <c r="A137" s="42" t="s">
        <v>323</v>
      </c>
      <c r="B137" s="18" t="s">
        <v>318</v>
      </c>
      <c r="C137" s="19">
        <v>112165400</v>
      </c>
    </row>
    <row r="138" spans="1:3" s="3" customFormat="1" ht="51">
      <c r="A138" s="37" t="s">
        <v>276</v>
      </c>
      <c r="B138" s="38" t="s">
        <v>277</v>
      </c>
      <c r="C138" s="19">
        <v>26004274.550000001</v>
      </c>
    </row>
    <row r="139" spans="1:3" s="3" customFormat="1" ht="38.25">
      <c r="A139" s="22" t="s">
        <v>123</v>
      </c>
      <c r="B139" s="23" t="s">
        <v>214</v>
      </c>
      <c r="C139" s="19">
        <v>1254600</v>
      </c>
    </row>
    <row r="140" spans="1:3" s="3" customFormat="1" ht="25.5">
      <c r="A140" s="37" t="s">
        <v>278</v>
      </c>
      <c r="B140" s="38" t="s">
        <v>279</v>
      </c>
      <c r="C140" s="19">
        <v>8352200</v>
      </c>
    </row>
    <row r="141" spans="1:3" s="3" customFormat="1" ht="51">
      <c r="A141" s="42" t="s">
        <v>330</v>
      </c>
      <c r="B141" s="18" t="s">
        <v>206</v>
      </c>
      <c r="C141" s="19">
        <v>36027200</v>
      </c>
    </row>
    <row r="142" spans="1:3" s="3" customFormat="1" ht="38.25">
      <c r="A142" s="37" t="s">
        <v>273</v>
      </c>
      <c r="B142" s="38" t="s">
        <v>272</v>
      </c>
      <c r="C142" s="19">
        <v>115262700</v>
      </c>
    </row>
    <row r="143" spans="1:3" s="3" customFormat="1" ht="63.75">
      <c r="A143" s="42" t="s">
        <v>311</v>
      </c>
      <c r="B143" s="18" t="s">
        <v>308</v>
      </c>
      <c r="C143" s="19">
        <v>3513100</v>
      </c>
    </row>
    <row r="144" spans="1:3" s="3" customFormat="1" ht="25.5">
      <c r="A144" s="37" t="s">
        <v>274</v>
      </c>
      <c r="B144" s="38" t="s">
        <v>275</v>
      </c>
      <c r="C144" s="19">
        <v>4698796</v>
      </c>
    </row>
    <row r="145" spans="1:3" s="3" customFormat="1" ht="25.5">
      <c r="A145" s="13" t="s">
        <v>195</v>
      </c>
      <c r="B145" s="16" t="s">
        <v>244</v>
      </c>
      <c r="C145" s="15">
        <f>SUM(C146:C162)</f>
        <v>1505085600</v>
      </c>
    </row>
    <row r="146" spans="1:3" s="3" customFormat="1" ht="38.25">
      <c r="A146" s="17" t="s">
        <v>98</v>
      </c>
      <c r="B146" s="18" t="s">
        <v>222</v>
      </c>
      <c r="C146" s="19">
        <v>12936600</v>
      </c>
    </row>
    <row r="147" spans="1:3" s="3" customFormat="1" ht="25.5">
      <c r="A147" s="21" t="s">
        <v>100</v>
      </c>
      <c r="B147" s="18" t="s">
        <v>224</v>
      </c>
      <c r="C147" s="19">
        <v>15582400</v>
      </c>
    </row>
    <row r="148" spans="1:3" s="3" customFormat="1" ht="25.5">
      <c r="A148" s="20" t="s">
        <v>99</v>
      </c>
      <c r="B148" s="18" t="s">
        <v>223</v>
      </c>
      <c r="C148" s="19">
        <v>173794700</v>
      </c>
    </row>
    <row r="149" spans="1:3" s="3" customFormat="1" ht="76.5">
      <c r="A149" s="41" t="s">
        <v>338</v>
      </c>
      <c r="B149" s="40" t="s">
        <v>228</v>
      </c>
      <c r="C149" s="19">
        <v>4071500</v>
      </c>
    </row>
    <row r="150" spans="1:3" s="3" customFormat="1" ht="63.75">
      <c r="A150" s="21" t="s">
        <v>229</v>
      </c>
      <c r="B150" s="18" t="s">
        <v>230</v>
      </c>
      <c r="C150" s="19">
        <v>6332100</v>
      </c>
    </row>
    <row r="151" spans="1:3" s="3" customFormat="1" ht="51">
      <c r="A151" s="22" t="s">
        <v>128</v>
      </c>
      <c r="B151" s="18" t="s">
        <v>233</v>
      </c>
      <c r="C151" s="19">
        <v>8645600</v>
      </c>
    </row>
    <row r="152" spans="1:3" s="3" customFormat="1" ht="51">
      <c r="A152" s="20" t="s">
        <v>97</v>
      </c>
      <c r="B152" s="18" t="s">
        <v>218</v>
      </c>
      <c r="C152" s="19">
        <v>63840000</v>
      </c>
    </row>
    <row r="153" spans="1:3" s="3" customFormat="1" ht="51">
      <c r="A153" s="21" t="s">
        <v>219</v>
      </c>
      <c r="B153" s="18" t="s">
        <v>220</v>
      </c>
      <c r="C153" s="19">
        <v>39700</v>
      </c>
    </row>
    <row r="154" spans="1:3" s="3" customFormat="1" ht="25.5">
      <c r="A154" s="20" t="s">
        <v>96</v>
      </c>
      <c r="B154" s="18" t="s">
        <v>217</v>
      </c>
      <c r="C154" s="19">
        <v>387914100</v>
      </c>
    </row>
    <row r="155" spans="1:3" s="3" customFormat="1" ht="38.25">
      <c r="A155" s="20" t="s">
        <v>101</v>
      </c>
      <c r="B155" s="18" t="s">
        <v>225</v>
      </c>
      <c r="C155" s="19">
        <v>7127900</v>
      </c>
    </row>
    <row r="156" spans="1:3" s="3" customFormat="1" ht="51">
      <c r="A156" s="20" t="s">
        <v>103</v>
      </c>
      <c r="B156" s="18" t="s">
        <v>227</v>
      </c>
      <c r="C156" s="19">
        <v>4067300</v>
      </c>
    </row>
    <row r="157" spans="1:3" s="3" customFormat="1" ht="51">
      <c r="A157" s="21" t="s">
        <v>199</v>
      </c>
      <c r="B157" s="18" t="s">
        <v>221</v>
      </c>
      <c r="C157" s="19">
        <v>25000</v>
      </c>
    </row>
    <row r="158" spans="1:3" s="3" customFormat="1" ht="38.25">
      <c r="A158" s="20" t="s">
        <v>102</v>
      </c>
      <c r="B158" s="18" t="s">
        <v>226</v>
      </c>
      <c r="C158" s="19">
        <v>288384000</v>
      </c>
    </row>
    <row r="159" spans="1:3" s="3" customFormat="1" ht="76.5">
      <c r="A159" s="22" t="s">
        <v>127</v>
      </c>
      <c r="B159" s="18" t="s">
        <v>232</v>
      </c>
      <c r="C159" s="19">
        <v>348431100</v>
      </c>
    </row>
    <row r="160" spans="1:3" s="3" customFormat="1" ht="76.5">
      <c r="A160" s="22" t="s">
        <v>283</v>
      </c>
      <c r="B160" s="23" t="s">
        <v>282</v>
      </c>
      <c r="C160" s="19">
        <v>106928900</v>
      </c>
    </row>
    <row r="161" spans="1:3" s="3" customFormat="1" ht="38.25">
      <c r="A161" s="29" t="s">
        <v>198</v>
      </c>
      <c r="B161" s="18" t="s">
        <v>231</v>
      </c>
      <c r="C161" s="19">
        <v>5825500</v>
      </c>
    </row>
    <row r="162" spans="1:3" s="3" customFormat="1" ht="25.5">
      <c r="A162" s="28" t="s">
        <v>339</v>
      </c>
      <c r="B162" s="23" t="s">
        <v>234</v>
      </c>
      <c r="C162" s="19">
        <v>71139200</v>
      </c>
    </row>
    <row r="163" spans="1:3" s="3" customFormat="1" ht="25.5">
      <c r="A163" s="26" t="s">
        <v>104</v>
      </c>
      <c r="B163" s="43" t="s">
        <v>245</v>
      </c>
      <c r="C163" s="15">
        <f>SUM(C164:C170)</f>
        <v>500991000</v>
      </c>
    </row>
    <row r="164" spans="1:3" s="3" customFormat="1" ht="38.25">
      <c r="A164" s="22" t="s">
        <v>286</v>
      </c>
      <c r="B164" s="23" t="s">
        <v>287</v>
      </c>
      <c r="C164" s="19">
        <v>6000000</v>
      </c>
    </row>
    <row r="165" spans="1:3" s="3" customFormat="1" ht="38.25">
      <c r="A165" s="22" t="s">
        <v>235</v>
      </c>
      <c r="B165" s="23" t="s">
        <v>236</v>
      </c>
      <c r="C165" s="19">
        <v>12500000</v>
      </c>
    </row>
    <row r="166" spans="1:3" s="3" customFormat="1" ht="38.25">
      <c r="A166" s="21" t="s">
        <v>237</v>
      </c>
      <c r="B166" s="18" t="s">
        <v>239</v>
      </c>
      <c r="C166" s="19">
        <v>10400000</v>
      </c>
    </row>
    <row r="167" spans="1:3" s="3" customFormat="1" ht="25.5">
      <c r="A167" s="22" t="s">
        <v>284</v>
      </c>
      <c r="B167" s="23" t="s">
        <v>285</v>
      </c>
      <c r="C167" s="19">
        <v>255214800</v>
      </c>
    </row>
    <row r="168" spans="1:3" s="3" customFormat="1" ht="38.25">
      <c r="A168" s="42" t="s">
        <v>238</v>
      </c>
      <c r="B168" s="18" t="s">
        <v>240</v>
      </c>
      <c r="C168" s="19">
        <v>44639600</v>
      </c>
    </row>
    <row r="169" spans="1:3" s="3" customFormat="1" ht="76.5">
      <c r="A169" s="42" t="s">
        <v>129</v>
      </c>
      <c r="B169" s="18" t="s">
        <v>241</v>
      </c>
      <c r="C169" s="19">
        <v>3967500</v>
      </c>
    </row>
    <row r="170" spans="1:3" s="3" customFormat="1" ht="51">
      <c r="A170" s="42" t="s">
        <v>324</v>
      </c>
      <c r="B170" s="18" t="s">
        <v>320</v>
      </c>
      <c r="C170" s="19">
        <v>168269100</v>
      </c>
    </row>
    <row r="171" spans="1:3" s="3" customFormat="1" ht="25.5">
      <c r="A171" s="13" t="s">
        <v>105</v>
      </c>
      <c r="B171" s="16" t="s">
        <v>106</v>
      </c>
      <c r="C171" s="15">
        <f>SUM(C172:C173)</f>
        <v>2196507.14</v>
      </c>
    </row>
    <row r="172" spans="1:3" s="3" customFormat="1" ht="51">
      <c r="A172" s="22" t="s">
        <v>304</v>
      </c>
      <c r="B172" s="23" t="s">
        <v>288</v>
      </c>
      <c r="C172" s="19">
        <v>696507.14</v>
      </c>
    </row>
    <row r="173" spans="1:3" s="4" customFormat="1" ht="25.5">
      <c r="A173" s="28" t="s">
        <v>107</v>
      </c>
      <c r="B173" s="23" t="s">
        <v>108</v>
      </c>
      <c r="C173" s="19">
        <v>1500000</v>
      </c>
    </row>
    <row r="174" spans="1:3" s="4" customFormat="1">
      <c r="A174" s="13" t="s">
        <v>172</v>
      </c>
      <c r="B174" s="14" t="s">
        <v>0</v>
      </c>
      <c r="C174" s="15">
        <f>C6+C112</f>
        <v>56820672380.290001</v>
      </c>
    </row>
    <row r="175" spans="1:3">
      <c r="B175" s="4"/>
    </row>
  </sheetData>
  <customSheetViews>
    <customSheetView guid="{48C53D35-BE1D-4009-89B1-1E0D36F3BF9E}" scale="70" showPageBreaks="1" showGridLines="0" printArea="1" showAutoFilter="1" view="pageBreakPreview">
      <pane xSplit="2" ySplit="8" topLeftCell="C64" activePane="bottomRight" state="frozen"/>
      <selection pane="bottomRight" activeCell="F69" sqref="F69"/>
      <rowBreaks count="6" manualBreakCount="6">
        <brk id="54" max="8" man="1"/>
        <brk id="81" max="6" man="1"/>
        <brk id="105" max="8" man="1"/>
        <brk id="132" max="8" man="1"/>
        <brk id="156" max="6" man="1"/>
        <brk id="170" max="6" man="1"/>
      </rowBreaks>
      <pageMargins left="0.59055118110236227" right="0.19685039370078741" top="0.39370078740157483" bottom="0.59055118110236227" header="0" footer="0"/>
      <pageSetup paperSize="9" scale="70" fitToWidth="0" fitToHeight="6" orientation="landscape" r:id="rId1"/>
      <headerFooter>
        <oddFooter>&amp;L&amp;Z&amp;F  &amp;T&amp;D</oddFooter>
      </headerFooter>
      <autoFilter ref="A4:I186"/>
    </customSheetView>
    <customSheetView guid="{14BDC7E5-2D9F-4134-ADBB-FC21B817255A}" scale="86" showPageBreaks="1" showGridLines="0">
      <pane ySplit="4" topLeftCell="A68" activePane="bottomLeft" state="frozen"/>
      <selection pane="bottomLeft" activeCell="H76" sqref="H76"/>
      <pageMargins left="0.98425196850393704" right="0" top="0.39370078740157483" bottom="0.59055118110236227" header="0" footer="0"/>
      <pageSetup paperSize="9" scale="73" fitToWidth="0" fitToHeight="6" orientation="portrait" r:id="rId2"/>
      <headerFooter>
        <oddFooter>&amp;L&amp;Z&amp;F</oddFooter>
      </headerFooter>
    </customSheetView>
    <customSheetView guid="{73510616-A23E-4365-8BA3-A00BB0976B6C}" scale="75" showPageBreaks="1" showGridLines="0">
      <pane xSplit="1" ySplit="7" topLeftCell="B64" activePane="bottomRight" state="frozen"/>
      <selection pane="bottomRight" activeCell="F69" sqref="F69"/>
      <pageMargins left="0.59055118110236227" right="0" top="0.39370078740157483" bottom="0.19685039370078741" header="0" footer="0.19685039370078741"/>
      <pageSetup paperSize="9" scale="73" fitToWidth="0" fitToHeight="6" orientation="landscape" r:id="rId3"/>
      <headerFooter>
        <oddFooter>&amp;L&amp;Z&amp;F</oddFooter>
      </headerFooter>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4"/>
      <headerFooter>
        <oddFooter>&amp;L&amp;Z&amp;F</oddFooter>
      </headerFooter>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5"/>
      <headerFooter>
        <oddFooter>&amp;L&amp;Z&amp;F</oddFooter>
      </headerFooter>
      <autoFilter ref="B1:F1"/>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6"/>
      <headerFooter>
        <oddFooter>&amp;C&amp;P</oddFooter>
      </headerFooter>
      <autoFilter ref="B1:D1"/>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7"/>
      <headerFooter>
        <oddFooter>&amp;L&amp;Z&amp;F</oddFooter>
      </headerFooter>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8"/>
      <headerFooter>
        <oddFooter>&amp;L&amp;Z&amp;F  &amp;T&amp;D</oddFooter>
      </headerFooter>
    </customSheetView>
    <customSheetView guid="{49219DB8-EB06-4505-8B6A-F413C56D00AD}" scale="79" showPageBreaks="1" showGridLines="0">
      <selection activeCell="D61" sqref="D61"/>
      <pageMargins left="0.98425196850393704" right="0" top="0.39370078740157483" bottom="0.59055118110236227" header="0" footer="0"/>
      <pageSetup paperSize="9" scale="73" fitToWidth="0" fitToHeight="6" orientation="portrait" r:id="rId9"/>
      <headerFooter>
        <oddFooter>&amp;L&amp;Z&amp;F</oddFooter>
      </headerFooter>
    </customSheetView>
  </customSheetViews>
  <mergeCells count="2">
    <mergeCell ref="B1:C1"/>
    <mergeCell ref="A2:C2"/>
  </mergeCells>
  <pageMargins left="0.59055118110236227" right="0.39370078740157483" top="0.59055118110236227" bottom="0.39370078740157483" header="0" footer="0"/>
  <pageSetup paperSize="9" scale="85" firstPageNumber="22" fitToHeight="6" orientation="portrait" useFirstPageNumber="1" horizontalDpi="300" verticalDpi="300" r:id="rId10"/>
  <headerFooter>
    <oddHeader>&amp;C&amp;12&amp;P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Варич</cp:lastModifiedBy>
  <cp:lastPrinted>2017-11-26T13:00:49Z</cp:lastPrinted>
  <dcterms:created xsi:type="dcterms:W3CDTF">2006-09-16T00:00:00Z</dcterms:created>
  <dcterms:modified xsi:type="dcterms:W3CDTF">2017-11-26T13:01:07Z</dcterms:modified>
</cp:coreProperties>
</file>